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3040" windowHeight="8616"/>
  </bookViews>
  <sheets>
    <sheet name="PA 1" sheetId="2" r:id="rId1"/>
    <sheet name="PA 2" sheetId="3" r:id="rId2"/>
    <sheet name="PA 3" sheetId="4" r:id="rId3"/>
    <sheet name="PA 4" sheetId="6" r:id="rId4"/>
    <sheet name="PA 5" sheetId="8" r:id="rId5"/>
    <sheet name="PA 6 TA" sheetId="5" r:id="rId6"/>
  </sheets>
  <definedNames>
    <definedName name="_xlnm._FilterDatabase" localSheetId="0" hidden="1">'PA 1'!$A$1:$T$57</definedName>
    <definedName name="_xlnm._FilterDatabase" localSheetId="1" hidden="1">'PA 2'!$A$1:$T$189</definedName>
    <definedName name="_xlnm._FilterDatabase" localSheetId="2" hidden="1">'PA 3'!$A$1:$T$88</definedName>
    <definedName name="_xlnm._FilterDatabase" localSheetId="3" hidden="1">'PA 4'!$A$1:$T$107</definedName>
    <definedName name="_xlnm._FilterDatabase" localSheetId="4" hidden="1">'PA 5'!$A$1:$T$67</definedName>
    <definedName name="_xlnm._FilterDatabase" localSheetId="5" hidden="1">'PA 6 TA'!$A$1:$Q$27</definedName>
    <definedName name="_xlnm.Print_Area" localSheetId="0">'PA 1'!$A$1:$T$60</definedName>
    <definedName name="_xlnm.Print_Area" localSheetId="1">'PA 2'!$A$1:$T$192</definedName>
    <definedName name="_xlnm.Print_Area" localSheetId="2">'PA 3'!$A$1:$T$92</definedName>
    <definedName name="_xlnm.Print_Area" localSheetId="3">'PA 4'!$A$1:$T$111</definedName>
    <definedName name="_xlnm.Print_Area" localSheetId="4">'PA 5'!$A$1:$T$67</definedName>
    <definedName name="_xlnm.Print_Area" localSheetId="5">'PA 6 TA'!$A$1:$Q$30</definedName>
    <definedName name="Z_02C2D61B_970D_4DFF_82AB_7705A5B1ACD2_.wvu.FilterData" localSheetId="0" hidden="1">'PA 1'!$A$1:$T$57</definedName>
    <definedName name="Z_02C2D61B_970D_4DFF_82AB_7705A5B1ACD2_.wvu.FilterData" localSheetId="1" hidden="1">'PA 2'!$A$1:$T$189</definedName>
    <definedName name="Z_02C2D61B_970D_4DFF_82AB_7705A5B1ACD2_.wvu.FilterData" localSheetId="2" hidden="1">'PA 3'!$A$1:$T$88</definedName>
    <definedName name="Z_02C2D61B_970D_4DFF_82AB_7705A5B1ACD2_.wvu.FilterData" localSheetId="3" hidden="1">'PA 4'!$A$1:$T$107</definedName>
    <definedName name="Z_02C2D61B_970D_4DFF_82AB_7705A5B1ACD2_.wvu.FilterData" localSheetId="4" hidden="1">'PA 5'!$A$1:$T$64</definedName>
    <definedName name="Z_02C2D61B_970D_4DFF_82AB_7705A5B1ACD2_.wvu.FilterData" localSheetId="5" hidden="1">'PA 6 TA'!$A$1:$Q$27</definedName>
    <definedName name="Z_02C2D61B_970D_4DFF_82AB_7705A5B1ACD2_.wvu.PrintArea" localSheetId="0" hidden="1">'PA 1'!$A$1:$T$60</definedName>
    <definedName name="Z_02C2D61B_970D_4DFF_82AB_7705A5B1ACD2_.wvu.PrintArea" localSheetId="1" hidden="1">'PA 2'!$A$1:$T$192</definedName>
    <definedName name="Z_02C2D61B_970D_4DFF_82AB_7705A5B1ACD2_.wvu.PrintArea" localSheetId="2" hidden="1">'PA 3'!$A$1:$T$92</definedName>
    <definedName name="Z_02C2D61B_970D_4DFF_82AB_7705A5B1ACD2_.wvu.PrintArea" localSheetId="3" hidden="1">'PA 4'!$A$1:$T$111</definedName>
    <definedName name="Z_02C2D61B_970D_4DFF_82AB_7705A5B1ACD2_.wvu.PrintArea" localSheetId="4" hidden="1">'PA 5'!$A$1:$T$67</definedName>
    <definedName name="Z_02C2D61B_970D_4DFF_82AB_7705A5B1ACD2_.wvu.PrintArea" localSheetId="5" hidden="1">'PA 6 TA'!$A$1:$Q$30</definedName>
    <definedName name="Z_20B730D3_BB9C_4CE3_9A4A_D192EB334790_.wvu.FilterData" localSheetId="0" hidden="1">'PA 1'!$A$1:$T$57</definedName>
    <definedName name="Z_20B730D3_BB9C_4CE3_9A4A_D192EB334790_.wvu.FilterData" localSheetId="1" hidden="1">'PA 2'!$A$1:$T$189</definedName>
    <definedName name="Z_20B730D3_BB9C_4CE3_9A4A_D192EB334790_.wvu.FilterData" localSheetId="2" hidden="1">'PA 3'!$A$1:$T$88</definedName>
    <definedName name="Z_20B730D3_BB9C_4CE3_9A4A_D192EB334790_.wvu.FilterData" localSheetId="3" hidden="1">'PA 4'!$A$1:$T$107</definedName>
    <definedName name="Z_20B730D3_BB9C_4CE3_9A4A_D192EB334790_.wvu.FilterData" localSheetId="4" hidden="1">'PA 5'!$A$1:$T$64</definedName>
    <definedName name="Z_20B730D3_BB9C_4CE3_9A4A_D192EB334790_.wvu.FilterData" localSheetId="5" hidden="1">'PA 6 TA'!$A$1:$Q$27</definedName>
    <definedName name="Z_20B730D3_BB9C_4CE3_9A4A_D192EB334790_.wvu.PrintArea" localSheetId="0" hidden="1">'PA 1'!$A$1:$T$60</definedName>
    <definedName name="Z_20B730D3_BB9C_4CE3_9A4A_D192EB334790_.wvu.PrintArea" localSheetId="1" hidden="1">'PA 2'!$A$1:$T$192</definedName>
    <definedName name="Z_20B730D3_BB9C_4CE3_9A4A_D192EB334790_.wvu.PrintArea" localSheetId="2" hidden="1">'PA 3'!$A$1:$T$92</definedName>
    <definedName name="Z_20B730D3_BB9C_4CE3_9A4A_D192EB334790_.wvu.PrintArea" localSheetId="3" hidden="1">'PA 4'!$A$1:$T$111</definedName>
    <definedName name="Z_20B730D3_BB9C_4CE3_9A4A_D192EB334790_.wvu.PrintArea" localSheetId="4" hidden="1">'PA 5'!$A$1:$T$67</definedName>
    <definedName name="Z_20B730D3_BB9C_4CE3_9A4A_D192EB334790_.wvu.PrintArea" localSheetId="5" hidden="1">'PA 6 TA'!$A$1:$Q$30</definedName>
    <definedName name="Z_281F4DBA_DE33_4996_8447_FD9B9FD3CB21_.wvu.FilterData" localSheetId="0" hidden="1">'PA 1'!$A$1:$T$57</definedName>
    <definedName name="Z_281F4DBA_DE33_4996_8447_FD9B9FD3CB21_.wvu.FilterData" localSheetId="1" hidden="1">'PA 2'!$A$1:$T$189</definedName>
    <definedName name="Z_281F4DBA_DE33_4996_8447_FD9B9FD3CB21_.wvu.FilterData" localSheetId="2" hidden="1">'PA 3'!$A$1:$T$88</definedName>
    <definedName name="Z_281F4DBA_DE33_4996_8447_FD9B9FD3CB21_.wvu.FilterData" localSheetId="3" hidden="1">'PA 4'!$A$1:$T$107</definedName>
    <definedName name="Z_281F4DBA_DE33_4996_8447_FD9B9FD3CB21_.wvu.FilterData" localSheetId="4" hidden="1">'PA 5'!$A$1:$T$64</definedName>
    <definedName name="Z_281F4DBA_DE33_4996_8447_FD9B9FD3CB21_.wvu.FilterData" localSheetId="5" hidden="1">'PA 6 TA'!$A$1:$Q$27</definedName>
    <definedName name="Z_281F4DBA_DE33_4996_8447_FD9B9FD3CB21_.wvu.PrintArea" localSheetId="0" hidden="1">'PA 1'!$A$1:$T$60</definedName>
    <definedName name="Z_281F4DBA_DE33_4996_8447_FD9B9FD3CB21_.wvu.PrintArea" localSheetId="1" hidden="1">'PA 2'!$A$1:$T$192</definedName>
    <definedName name="Z_281F4DBA_DE33_4996_8447_FD9B9FD3CB21_.wvu.PrintArea" localSheetId="2" hidden="1">'PA 3'!$A$1:$T$92</definedName>
    <definedName name="Z_281F4DBA_DE33_4996_8447_FD9B9FD3CB21_.wvu.PrintArea" localSheetId="3" hidden="1">'PA 4'!$A$1:$T$111</definedName>
    <definedName name="Z_281F4DBA_DE33_4996_8447_FD9B9FD3CB21_.wvu.PrintArea" localSheetId="4" hidden="1">'PA 5'!$A$1:$T$67</definedName>
    <definedName name="Z_281F4DBA_DE33_4996_8447_FD9B9FD3CB21_.wvu.PrintArea" localSheetId="5" hidden="1">'PA 6 TA'!$A$1:$Q$30</definedName>
    <definedName name="Z_DC306EDA_CC9C_451C_B19A_DBA2251BE780_.wvu.FilterData" localSheetId="0" hidden="1">'PA 1'!$A$1:$T$57</definedName>
    <definedName name="Z_DC306EDA_CC9C_451C_B19A_DBA2251BE780_.wvu.FilterData" localSheetId="1" hidden="1">'PA 2'!$A$1:$T$189</definedName>
    <definedName name="Z_DC306EDA_CC9C_451C_B19A_DBA2251BE780_.wvu.FilterData" localSheetId="2" hidden="1">'PA 3'!$A$1:$T$88</definedName>
    <definedName name="Z_DC306EDA_CC9C_451C_B19A_DBA2251BE780_.wvu.FilterData" localSheetId="3" hidden="1">'PA 4'!$A$1:$T$107</definedName>
    <definedName name="Z_DC306EDA_CC9C_451C_B19A_DBA2251BE780_.wvu.FilterData" localSheetId="4" hidden="1">'PA 5'!$A$1:$T$64</definedName>
    <definedName name="Z_DC306EDA_CC9C_451C_B19A_DBA2251BE780_.wvu.FilterData" localSheetId="5" hidden="1">'PA 6 TA'!$A$1:$Q$27</definedName>
    <definedName name="Z_DC306EDA_CC9C_451C_B19A_DBA2251BE780_.wvu.PrintArea" localSheetId="0" hidden="1">'PA 1'!$A$1:$T$60</definedName>
    <definedName name="Z_DC306EDA_CC9C_451C_B19A_DBA2251BE780_.wvu.PrintArea" localSheetId="1" hidden="1">'PA 2'!$A$1:$T$192</definedName>
    <definedName name="Z_DC306EDA_CC9C_451C_B19A_DBA2251BE780_.wvu.PrintArea" localSheetId="2" hidden="1">'PA 3'!$A$1:$T$92</definedName>
    <definedName name="Z_DC306EDA_CC9C_451C_B19A_DBA2251BE780_.wvu.PrintArea" localSheetId="3" hidden="1">'PA 4'!$A$1:$T$111</definedName>
    <definedName name="Z_DC306EDA_CC9C_451C_B19A_DBA2251BE780_.wvu.PrintArea" localSheetId="4" hidden="1">'PA 5'!$A$1:$T$67</definedName>
    <definedName name="Z_DC306EDA_CC9C_451C_B19A_DBA2251BE780_.wvu.PrintArea" localSheetId="5" hidden="1">'PA 6 TA'!$A$1:$Q$30</definedName>
  </definedNames>
  <calcPr calcId="162913"/>
</workbook>
</file>

<file path=xl/calcChain.xml><?xml version="1.0" encoding="utf-8"?>
<calcChain xmlns="http://schemas.openxmlformats.org/spreadsheetml/2006/main">
  <c r="M19" i="5" l="1"/>
  <c r="M27" i="5" s="1"/>
  <c r="E19" i="5" l="1"/>
  <c r="O63" i="8" l="1"/>
  <c r="Q63" i="8"/>
  <c r="S63" i="8"/>
  <c r="N63" i="8"/>
  <c r="N87" i="4" l="1"/>
  <c r="N47" i="2" l="1"/>
  <c r="N181" i="3" l="1"/>
  <c r="O56" i="2" l="1"/>
  <c r="Q56" i="2"/>
  <c r="S56" i="2"/>
  <c r="N56" i="2"/>
  <c r="N106" i="6" l="1"/>
  <c r="P19" i="5" l="1"/>
  <c r="N19" i="5"/>
  <c r="P17" i="5" l="1"/>
  <c r="P18" i="5"/>
  <c r="N17" i="5"/>
  <c r="N18" i="5"/>
  <c r="S64" i="8" l="1"/>
  <c r="Q64" i="8"/>
  <c r="O64" i="8"/>
  <c r="S34" i="4" l="1"/>
  <c r="Q34" i="4"/>
  <c r="O34" i="4"/>
  <c r="S32" i="4"/>
  <c r="O8" i="6" l="1"/>
  <c r="O106" i="6" s="1"/>
  <c r="S8" i="6" l="1"/>
  <c r="S106" i="6" s="1"/>
  <c r="Q8" i="6"/>
  <c r="Q106" i="6" s="1"/>
  <c r="Q107" i="6" l="1"/>
  <c r="S107" i="6"/>
  <c r="S14" i="2"/>
  <c r="S30" i="4" l="1"/>
  <c r="Q30" i="4"/>
  <c r="O30" i="4"/>
  <c r="S27" i="4" l="1"/>
  <c r="Q27" i="4"/>
  <c r="O27" i="4"/>
  <c r="N15" i="5" l="1"/>
  <c r="P15" i="5" l="1"/>
  <c r="P16" i="5"/>
  <c r="N16" i="5"/>
  <c r="P14" i="5" l="1"/>
  <c r="N14" i="5"/>
  <c r="P13" i="5"/>
  <c r="N13" i="5"/>
  <c r="P12" i="5"/>
  <c r="S24" i="4" l="1"/>
  <c r="Q24" i="4"/>
  <c r="O24" i="4"/>
  <c r="S21" i="4"/>
  <c r="Q21" i="4"/>
  <c r="O21" i="4"/>
  <c r="P10" i="5" l="1"/>
  <c r="N10" i="5"/>
  <c r="P9" i="5"/>
  <c r="N9" i="5"/>
  <c r="P8" i="5"/>
  <c r="N8" i="5"/>
  <c r="N27" i="5" s="1"/>
  <c r="S14" i="4"/>
  <c r="Q14" i="4"/>
  <c r="O14" i="4"/>
  <c r="S10" i="4"/>
  <c r="Q10" i="4"/>
  <c r="O10" i="4"/>
  <c r="S8" i="4"/>
  <c r="Q8" i="4"/>
  <c r="O8" i="4"/>
  <c r="N188" i="3"/>
  <c r="N189" i="3" s="1"/>
  <c r="S186" i="3"/>
  <c r="Q186" i="3"/>
  <c r="O186" i="3"/>
  <c r="S183" i="3"/>
  <c r="Q183" i="3"/>
  <c r="O183" i="3"/>
  <c r="S44" i="3"/>
  <c r="Q44" i="3"/>
  <c r="O44" i="3"/>
  <c r="S42" i="3"/>
  <c r="Q42" i="3"/>
  <c r="O42" i="3"/>
  <c r="S40" i="3"/>
  <c r="Q40" i="3"/>
  <c r="O40" i="3"/>
  <c r="S36" i="3"/>
  <c r="Q36" i="3"/>
  <c r="O36" i="3"/>
  <c r="S33" i="3"/>
  <c r="Q33" i="3"/>
  <c r="O33" i="3"/>
  <c r="S30" i="3"/>
  <c r="Q30" i="3"/>
  <c r="O30" i="3"/>
  <c r="S28" i="3"/>
  <c r="Q28" i="3"/>
  <c r="O28" i="3"/>
  <c r="S25" i="3"/>
  <c r="Q25" i="3"/>
  <c r="O25" i="3"/>
  <c r="S23" i="3"/>
  <c r="Q23" i="3"/>
  <c r="O23" i="3"/>
  <c r="S19" i="3"/>
  <c r="Q19" i="3"/>
  <c r="O19" i="3"/>
  <c r="S16" i="3"/>
  <c r="Q16" i="3"/>
  <c r="O16" i="3"/>
  <c r="S14" i="3"/>
  <c r="Q14" i="3"/>
  <c r="O14" i="3"/>
  <c r="S12" i="3"/>
  <c r="Q12" i="3"/>
  <c r="O12" i="3"/>
  <c r="S10" i="3"/>
  <c r="Q10" i="3"/>
  <c r="O10" i="3"/>
  <c r="S8" i="3"/>
  <c r="Q8" i="3"/>
  <c r="O8" i="3"/>
  <c r="N57" i="2"/>
  <c r="S10" i="2"/>
  <c r="Q10" i="2"/>
  <c r="O10" i="2"/>
  <c r="O47" i="2" s="1"/>
  <c r="S8" i="2"/>
  <c r="Q8" i="2"/>
  <c r="S188" i="3" l="1"/>
  <c r="Q47" i="2"/>
  <c r="Q57" i="2" s="1"/>
  <c r="S47" i="2"/>
  <c r="S57" i="2" s="1"/>
  <c r="Q87" i="4"/>
  <c r="Q88" i="4" s="1"/>
  <c r="O87" i="4"/>
  <c r="O88" i="4" s="1"/>
  <c r="S87" i="4"/>
  <c r="S88" i="4" s="1"/>
  <c r="O181" i="3"/>
  <c r="S181" i="3"/>
  <c r="Q181" i="3"/>
  <c r="Q188" i="3"/>
  <c r="O188" i="3"/>
  <c r="P11" i="5"/>
  <c r="P27" i="5" s="1"/>
  <c r="O57" i="2"/>
  <c r="O107" i="6"/>
  <c r="N64" i="8"/>
  <c r="N107" i="6"/>
  <c r="S189" i="3" l="1"/>
  <c r="Q189" i="3"/>
  <c r="O189" i="3"/>
  <c r="O65" i="8" s="1"/>
  <c r="N88" i="4"/>
  <c r="N65" i="8" s="1"/>
</calcChain>
</file>

<file path=xl/sharedStrings.xml><?xml version="1.0" encoding="utf-8"?>
<sst xmlns="http://schemas.openxmlformats.org/spreadsheetml/2006/main" count="2951" uniqueCount="1293">
  <si>
    <t>Ranking</t>
  </si>
  <si>
    <t>Project code</t>
  </si>
  <si>
    <t>Project title</t>
  </si>
  <si>
    <t>Objectives</t>
  </si>
  <si>
    <t>Duration</t>
  </si>
  <si>
    <t>Start date</t>
  </si>
  <si>
    <t>End date</t>
  </si>
  <si>
    <t xml:space="preserve">
Lead beneficiary/      beneficiary/ies</t>
  </si>
  <si>
    <t>Country</t>
  </si>
  <si>
    <t xml:space="preserve">County/
District </t>
  </si>
  <si>
    <t>Category of intervention</t>
  </si>
  <si>
    <t>Approved budget</t>
  </si>
  <si>
    <t>Project eligible value (euro)</t>
  </si>
  <si>
    <t>Community Funding ERDF
(euro)</t>
  </si>
  <si>
    <t xml:space="preserve">Percent (ERDF) 
</t>
  </si>
  <si>
    <t xml:space="preserve">National 
co-financing
(euro) </t>
  </si>
  <si>
    <t xml:space="preserve">Percent (National 
co-financing)          </t>
  </si>
  <si>
    <t>Own Contribution (euro)</t>
  </si>
  <si>
    <t>Percent (Own Contributions)</t>
  </si>
  <si>
    <t xml:space="preserve">Nr. crt </t>
  </si>
  <si>
    <t xml:space="preserve">Cod proiect  </t>
  </si>
  <si>
    <t>Titlu proiect</t>
  </si>
  <si>
    <t xml:space="preserve">Obiective </t>
  </si>
  <si>
    <t>Durata</t>
  </si>
  <si>
    <t>Data de inceput</t>
  </si>
  <si>
    <t>Data de finalizare</t>
  </si>
  <si>
    <t>Beneficiar lider/ beneficiari</t>
  </si>
  <si>
    <t>Tara</t>
  </si>
  <si>
    <t>Judet/district</t>
  </si>
  <si>
    <t xml:space="preserve">Categoria de interventie </t>
  </si>
  <si>
    <t xml:space="preserve">Valoarea eligibila a proiectului </t>
  </si>
  <si>
    <t xml:space="preserve">Contributie ERDF(euro) </t>
  </si>
  <si>
    <t xml:space="preserve">Procent (ERDF) 
</t>
  </si>
  <si>
    <t>Co-finantare nationala
(euro)</t>
  </si>
  <si>
    <t>Procent
(Co-finantare nationala)</t>
  </si>
  <si>
    <t>Contributie proprie (euro)</t>
  </si>
  <si>
    <t>Procent (contributie proprie)</t>
  </si>
  <si>
    <t>Нр.</t>
  </si>
  <si>
    <t>Код
проект</t>
  </si>
  <si>
    <t>Наименование проект</t>
  </si>
  <si>
    <t>Цели</t>
  </si>
  <si>
    <t>Продължителност</t>
  </si>
  <si>
    <t>Начална дата</t>
  </si>
  <si>
    <t xml:space="preserve">Крайна дата </t>
  </si>
  <si>
    <t>Водещ бенефициент / бенефициент/и</t>
  </si>
  <si>
    <t>Държава</t>
  </si>
  <si>
    <t>Окръг / област</t>
  </si>
  <si>
    <t>Категория интервенция</t>
  </si>
  <si>
    <t>Допустима стойност на проекта</t>
  </si>
  <si>
    <t>Финансиране от ЕФРР (евро)</t>
  </si>
  <si>
    <t xml:space="preserve">Процент (ЕФРР)
</t>
  </si>
  <si>
    <t>Национално съфинансиране 
(евро)</t>
  </si>
  <si>
    <t>Процент (Национално съфинансиране)</t>
  </si>
  <si>
    <t>Собствен принос (евро)</t>
  </si>
  <si>
    <t>Процент (собствен принос)</t>
  </si>
  <si>
    <t xml:space="preserve">Priority Axis 1 </t>
  </si>
  <si>
    <t>Investment priority 1.1 Improve the planning, development and coordination of cross-border transport systems for better connections to TEN-T transport networks</t>
  </si>
  <si>
    <t>15.1.1.010</t>
  </si>
  <si>
    <t>Investigation of opportunities for reducing the TEN-T network use within the cross-border region of Romania-Bulgaria through optimazition of the freight and passanger transport and the development of a joint mechanism foe support of the intermodal connection</t>
  </si>
  <si>
    <r>
      <rPr>
        <b/>
        <sz val="11"/>
        <rFont val="Trebuchet MS"/>
        <family val="2"/>
      </rPr>
      <t xml:space="preserve">Objective: </t>
    </r>
    <r>
      <rPr>
        <sz val="11"/>
        <rFont val="Trebuchet MS"/>
        <family val="2"/>
      </rPr>
      <t xml:space="preserve">to significantly improve the planning, development and coordination of CBC transport systems for better connections with TEN-T network in CBC area                            
</t>
    </r>
  </si>
  <si>
    <t>03.02.2016</t>
  </si>
  <si>
    <t>02.02.2018</t>
  </si>
  <si>
    <t>Association of Danube River Municipalities "Danube" (ADRM)</t>
  </si>
  <si>
    <t xml:space="preserve">Bulgaria </t>
  </si>
  <si>
    <t xml:space="preserve">Pleven </t>
  </si>
  <si>
    <t>The Ecological Initiative and Sustainable Development Group Foundation</t>
  </si>
  <si>
    <t xml:space="preserve">Romania </t>
  </si>
  <si>
    <t>Dolj</t>
  </si>
  <si>
    <t>15.1.1.006</t>
  </si>
  <si>
    <t>E-bike Net</t>
  </si>
  <si>
    <r>
      <rPr>
        <b/>
        <sz val="11"/>
        <rFont val="Trebuchet MS"/>
        <family val="2"/>
      </rPr>
      <t>Objective</t>
    </r>
    <r>
      <rPr>
        <sz val="11"/>
        <rFont val="Trebuchet MS"/>
        <family val="2"/>
      </rPr>
      <t xml:space="preserve">: to create and promote a network of electrical bicycles in a range of up to 70 kilometers throughout CBC area                                                                       </t>
    </r>
    <r>
      <rPr>
        <b/>
        <sz val="11"/>
        <rFont val="Trebuchet MS"/>
        <family val="2"/>
      </rPr>
      <t/>
    </r>
  </si>
  <si>
    <t>02.02.2016</t>
  </si>
  <si>
    <t>01.02.2018</t>
  </si>
  <si>
    <t>Agency for Regional Development and Business Center-Vidin (ARDBC Vidin)</t>
  </si>
  <si>
    <t>Vidin</t>
  </si>
  <si>
    <t>Romanian Association for Electronic and Software Industry -Oltenia Subsidiary</t>
  </si>
  <si>
    <t>Local Employers Association for Small and Middle Enterprises (LEASME) Calafat</t>
  </si>
  <si>
    <t>Vidin Chamber of Commerce and industry</t>
  </si>
  <si>
    <t xml:space="preserve">Total for Investment priority 1.1 </t>
  </si>
  <si>
    <t>Investment priority 1.2 Increase transport safety on waterways and maritime transport routes</t>
  </si>
  <si>
    <t>Total for Investment priority 1.2</t>
  </si>
  <si>
    <t>Total for Priority Axis 1</t>
  </si>
  <si>
    <t>Priority Axis 2</t>
  </si>
  <si>
    <t>Investment priority 2.1 To improve the sustainable use of natural heritage and resources and cultural heritage</t>
  </si>
  <si>
    <t>15.2.1.065</t>
  </si>
  <si>
    <t>Advertising of Regional cultural Heritage in 3D - ARCH 3D</t>
  </si>
  <si>
    <r>
      <rPr>
        <b/>
        <sz val="11"/>
        <rFont val="Trebuchet MS"/>
        <family val="2"/>
      </rPr>
      <t>Objective</t>
    </r>
    <r>
      <rPr>
        <sz val="11"/>
        <rFont val="Trebuchet MS"/>
        <family val="2"/>
      </rPr>
      <t xml:space="preserve">: to improve the sustainable use of sites of cultural heritage in the cross-border area
</t>
    </r>
  </si>
  <si>
    <t>Balchik Municipality</t>
  </si>
  <si>
    <t xml:space="preserve">Dobrich </t>
  </si>
  <si>
    <t>Mangalia Municipality</t>
  </si>
  <si>
    <t>Constanta</t>
  </si>
  <si>
    <t>15.2.1.034</t>
  </si>
  <si>
    <t>A heritage-friendly cross-border economy in Romania and Bulgaria</t>
  </si>
  <si>
    <r>
      <rPr>
        <b/>
        <sz val="11"/>
        <rFont val="Trebuchet MS"/>
        <family val="2"/>
      </rPr>
      <t>Objectives: t</t>
    </r>
    <r>
      <rPr>
        <sz val="11"/>
        <rFont val="Trebuchet MS"/>
        <family val="2"/>
      </rPr>
      <t xml:space="preserve">o facilitate the adoption of a common cross-border approach on the sustainable use of cultural and natural heritage, in order to determine and promote new models of viable and heritage-friendly economic activities, and improve the tourism in the cross-border area, by elaborating a cross-border strategy for a heritage-friendly business environment and creating the cross-border framework for supporting businesses to adopt and implement heritage-friendly strategies.
</t>
    </r>
  </si>
  <si>
    <t>Constanta Chamber of Commerce, Industry, Shipping and Agriculture (CCINA Constanta)</t>
  </si>
  <si>
    <t>Chamber of Commerce and Industry - Dobrich (CCI Dobrich)</t>
  </si>
  <si>
    <t>15.2.1.067</t>
  </si>
  <si>
    <t>Development and promotion of an integrated cultural heritage tourism product: Route "Roman frontier within the cross-border region Romania-Bulgaria</t>
  </si>
  <si>
    <r>
      <rPr>
        <b/>
        <sz val="11"/>
        <rFont val="Trebuchet MS"/>
        <family val="2"/>
      </rPr>
      <t>Objectives:</t>
    </r>
    <r>
      <rPr>
        <sz val="11"/>
        <rFont val="Trebuchet MS"/>
        <family val="2"/>
      </rPr>
      <t xml:space="preserve"> to enhance the sustainable use of the Romania-Bulgaria cross-border area common cultural heritage through developing and promoting of an integrated tourism product related to Roman sites and objects.
</t>
    </r>
  </si>
  <si>
    <t>15.2.1.068</t>
  </si>
  <si>
    <t>Development and promotion of a common natural heritage tourism product: Route "Protected natural heritage within the cross-border region Romania-Bulgaria</t>
  </si>
  <si>
    <r>
      <rPr>
        <b/>
        <sz val="11"/>
        <rFont val="Trebuchet MS"/>
        <family val="2"/>
      </rPr>
      <t>Objective:</t>
    </r>
    <r>
      <rPr>
        <sz val="11"/>
        <rFont val="Trebuchet MS"/>
        <family val="2"/>
      </rPr>
      <t xml:space="preserve"> to enhance the sustainable use of the Romania-Bulgaria cross-border area common natural heritage through developing and promoting an integrated tourism product
</t>
    </r>
  </si>
  <si>
    <t>"Living Nature" Foundation, (LNF)</t>
  </si>
  <si>
    <t>Calarasi</t>
  </si>
  <si>
    <t>15.2.1.023</t>
  </si>
  <si>
    <t>"Danube- I can hear you, I will not forget you, I can see you and I will remember you, I can recreate you and I can understand you"</t>
  </si>
  <si>
    <r>
      <rPr>
        <b/>
        <sz val="11"/>
        <rFont val="Trebuchet MS"/>
        <family val="2"/>
      </rPr>
      <t>Objective</t>
    </r>
    <r>
      <rPr>
        <sz val="11"/>
        <rFont val="Trebuchet MS"/>
        <family val="2"/>
      </rPr>
      <t xml:space="preserve">: to improve the sustainable use of natural heritage and resources and cultural heritage in cross-border region – Districts Vratsa and Ruse, Bulgaria and District Olt, Romania 
</t>
    </r>
  </si>
  <si>
    <t>Chamber of Commerce and Industry Vratsa</t>
  </si>
  <si>
    <t xml:space="preserve">Vratsa </t>
  </si>
  <si>
    <t>Center of Consultancy and Project Management - EUROPROJECT (CCPM)</t>
  </si>
  <si>
    <t>Olt</t>
  </si>
  <si>
    <t>Ruse Chamber of Commerce and Industry</t>
  </si>
  <si>
    <t>Ruse</t>
  </si>
  <si>
    <t>15.2.1.056</t>
  </si>
  <si>
    <t>Intergated Multimedia Platform for Active Culture and Tourism</t>
  </si>
  <si>
    <r>
      <t xml:space="preserve">Objectives: </t>
    </r>
    <r>
      <rPr>
        <sz val="11"/>
        <rFont val="Trebuchet MS"/>
        <family val="2"/>
      </rPr>
      <t>to promote sustainable use of natural and cultural resources through innovative and interactive IT solutions for provision of tourist services</t>
    </r>
  </si>
  <si>
    <t>Association "Regional partnerships for sustainable development - Vidin" (RPSD - Vidin)</t>
  </si>
  <si>
    <t>Alexis Project Association Filiasi</t>
  </si>
  <si>
    <t xml:space="preserve">Ruse - Free Spirit City Municipal Foundation (RFSCF)
</t>
  </si>
  <si>
    <t>Lom Municipality</t>
  </si>
  <si>
    <t xml:space="preserve">Montana </t>
  </si>
  <si>
    <t>15.2.1.001</t>
  </si>
  <si>
    <t>Green School Education as a Promotion of Sustainable Use of Cultural nad Natural Heritage and Resources</t>
  </si>
  <si>
    <r>
      <rPr>
        <b/>
        <sz val="11"/>
        <rFont val="Trebuchet MS"/>
        <family val="2"/>
      </rPr>
      <t>Objectives</t>
    </r>
    <r>
      <rPr>
        <sz val="11"/>
        <rFont val="Trebuchet MS"/>
        <family val="2"/>
      </rPr>
      <t>: to create and promote a new CBC tourist product named Green School Education on the territory of Montana district, BG based on integrated tourist services for more sustainable use of Montana and Dolj natural heritage and resources and cultural heritage</t>
    </r>
  </si>
  <si>
    <t>02.08.2017</t>
  </si>
  <si>
    <t>Association Center for Development Montanesium (ACDM)</t>
  </si>
  <si>
    <t>Montana</t>
  </si>
  <si>
    <t>Forever for Europe Association (FEA)</t>
  </si>
  <si>
    <t>Romania</t>
  </si>
  <si>
    <t>15.2.1.058</t>
  </si>
  <si>
    <t>Balloon adventure - a new joint tourism product</t>
  </si>
  <si>
    <r>
      <rPr>
        <b/>
        <sz val="11"/>
        <rFont val="Trebuchet MS"/>
        <family val="2"/>
      </rPr>
      <t>Objective</t>
    </r>
    <r>
      <rPr>
        <sz val="11"/>
        <rFont val="Trebuchet MS"/>
        <family val="2"/>
      </rPr>
      <t>: to create a new tourism product, involving all interested in tourism development stakeholders for the increase of the share of richer tourists in the area</t>
    </r>
  </si>
  <si>
    <t>Agency for Regional Development and Business Center - Vidin (ARDBC Vidin)</t>
  </si>
  <si>
    <t>"Regional Development Agency and Business Center 2000" (RDA&amp;BC 2000)</t>
  </si>
  <si>
    <t>Romanian Association for Electronic and Software Industry-Oltenia Subsidiary</t>
  </si>
  <si>
    <t>15.2.1.006</t>
  </si>
  <si>
    <t>6 Reasons to Visit Mehedinti – Vidin cross-border Area</t>
  </si>
  <si>
    <r>
      <rPr>
        <b/>
        <sz val="11"/>
        <rFont val="Trebuchet MS"/>
        <family val="2"/>
      </rPr>
      <t>Objective:</t>
    </r>
    <r>
      <rPr>
        <sz val="11"/>
        <rFont val="Trebuchet MS"/>
        <family val="2"/>
      </rPr>
      <t xml:space="preserve"> the contribution to the economical, social and cultural sustainable development of the Mehedinti-Vidin CBC area by means of joint actions focused on the touristic infrastructure, respectively the common design of key tourism products and services based on the natural and cultural heritage
</t>
    </r>
  </si>
  <si>
    <t>01.10.2017</t>
  </si>
  <si>
    <t>Association Pro-Mehedinti (Association Pro-Mh)</t>
  </si>
  <si>
    <t>Mehedinti</t>
  </si>
  <si>
    <t>15.2.1.057</t>
  </si>
  <si>
    <t>Valorisation of authentic culture for cross-border tourism</t>
  </si>
  <si>
    <r>
      <rPr>
        <b/>
        <sz val="11"/>
        <rFont val="Trebuchet MS"/>
        <family val="2"/>
      </rPr>
      <t xml:space="preserve">Objective: </t>
    </r>
    <r>
      <rPr>
        <sz val="11"/>
        <rFont val="Trebuchet MS"/>
        <family val="2"/>
      </rPr>
      <t xml:space="preserve">to discover and promote the authentic culture in the cross-border area of Vidin and Montana districts and Dolj county and to create a new tourism product by using the cultural heritage of the target region
</t>
    </r>
  </si>
  <si>
    <t>01.08.2017</t>
  </si>
  <si>
    <t>Cross Border Association E(quilibrum) Environment</t>
  </si>
  <si>
    <t>15.2.1.076</t>
  </si>
  <si>
    <t xml:space="preserve">CBC Audio Travel Guide </t>
  </si>
  <si>
    <r>
      <rPr>
        <b/>
        <sz val="11"/>
        <rFont val="Trebuchet MS"/>
        <family val="2"/>
      </rPr>
      <t xml:space="preserve">Objectives: </t>
    </r>
    <r>
      <rPr>
        <sz val="11"/>
        <rFont val="Trebuchet MS"/>
        <family val="2"/>
      </rPr>
      <t>1. Improve the sustainable and green use of natural heritage and resources and cultural heritage by designing 5 comprehensive tourism products specific to the RO - BG cross-border area.
2. Contribute to the joint promotion of the tourism attractions in the cross-border area through the provision of a new, integrated travel guide service (accessible by calling a dedicated phone number, by downloading an application for mobile devices or by accessing the dedicated section on the project website).</t>
    </r>
  </si>
  <si>
    <t>18.02.2016</t>
  </si>
  <si>
    <t>17.02.2018</t>
  </si>
  <si>
    <t>CENTER OF CONSULTANCY AND PROJECT MANAGEMENT – EUROPROJECT</t>
  </si>
  <si>
    <t>Bulgaria</t>
  </si>
  <si>
    <t>15.2.1.087</t>
  </si>
  <si>
    <t xml:space="preserve">Оrgаnizаtiоn, mаnаgеmеnt аnd mаrkеting оf cоmmоn culturаl hеritаgе bеtwееn Bulgаriа аnd Rоmаniа </t>
  </si>
  <si>
    <r>
      <rPr>
        <b/>
        <sz val="11"/>
        <rFont val="Trebuchet MS"/>
        <family val="2"/>
      </rPr>
      <t>Objective:</t>
    </r>
    <r>
      <rPr>
        <sz val="11"/>
        <rFont val="Trebuchet MS"/>
        <family val="2"/>
      </rPr>
      <t xml:space="preserve"> Imprоving thе knоwlеdgе lеvеl, plаnning, dеvеlоpmеnt аnd cооrdinаtiоn in thе оrgаnizаtiоn, mаnаgеmеnt аnd mаrkеting оf thе cоmmоn culturаl hеritаgе tо incrеаsе еcоnоmic grоwth аnd sоciаl prоspеritу in thе еntirе rеgiоn. </t>
    </r>
  </si>
  <si>
    <t>03.03.2016</t>
  </si>
  <si>
    <t>02.09.2017</t>
  </si>
  <si>
    <t xml:space="preserve">Ministrу оf Culturе оf Bulgаriа </t>
  </si>
  <si>
    <t>Bulgаriа</t>
  </si>
  <si>
    <t>Sofia</t>
  </si>
  <si>
    <t xml:space="preserve">Thе Nаtiоnаl Institutе fоr Culturаl Rеsеаrch аnd Trаining </t>
  </si>
  <si>
    <t>Bucharest</t>
  </si>
  <si>
    <t>District Аdministrаtiоn Silistrа</t>
  </si>
  <si>
    <t>Silistra</t>
  </si>
  <si>
    <t>Bilаtеrаl Chаmbеr оf Cоmmеrcе Bulgаriа-Rоmаniа</t>
  </si>
  <si>
    <t>15.2.1.009</t>
  </si>
  <si>
    <t>Danube - A River with lot of history</t>
  </si>
  <si>
    <r>
      <rPr>
        <b/>
        <sz val="11"/>
        <rFont val="Trebuchet MS"/>
        <family val="2"/>
      </rPr>
      <t>Objectives:</t>
    </r>
    <r>
      <rPr>
        <sz val="11"/>
        <rFont val="Trebuchet MS"/>
        <family val="2"/>
      </rPr>
      <t xml:space="preserve"> -Creation of a unique of its kind model of the cross-border area
-Increase the awareness and promote the cross-border area
-Increasing the awareness in the cross-border area and the community about the available cultural and historical heratige
-Increasing the tourists number in the region</t>
    </r>
  </si>
  <si>
    <t>09.03.2016</t>
  </si>
  <si>
    <t>08.03.2018</t>
  </si>
  <si>
    <t>“Open Hand” Foundation</t>
  </si>
  <si>
    <t>Federation of Employers in Oltenia Region</t>
  </si>
  <si>
    <t>15.2.1.003</t>
  </si>
  <si>
    <t>The path of the clay</t>
  </si>
  <si>
    <r>
      <rPr>
        <b/>
        <sz val="11"/>
        <rFont val="Trebuchet MS"/>
        <family val="2"/>
      </rPr>
      <t>Objective:</t>
    </r>
    <r>
      <rPr>
        <sz val="11"/>
        <rFont val="Trebuchet MS"/>
        <family val="2"/>
      </rPr>
      <t xml:space="preserve"> The project aims to improve the sustainable use of cultural heritage and resources in the districts of Vidin, Vratsa, Montana and Pleven and the counties of Mehedinti, Dolj, Olt and Teleorman through creation of a boutique tourism product based on clay heritage with innovative tourist services, which will keep tourists longer in the CB area and will lead to increasing the number of tourists overnights in the target area with 1350 overnights. </t>
    </r>
  </si>
  <si>
    <t>19.03.2016</t>
  </si>
  <si>
    <t>18.03.2018</t>
  </si>
  <si>
    <t>Civil Association for Development</t>
  </si>
  <si>
    <t>15.2.1.038</t>
  </si>
  <si>
    <t>Ancient roman cultural heritage interactive visualization environment for the cross border area between Bulgaria and Romania (ARCHIVE)</t>
  </si>
  <si>
    <r>
      <t xml:space="preserve">Objective: </t>
    </r>
    <r>
      <rPr>
        <sz val="11"/>
        <rFont val="Trebuchet MS"/>
        <family val="2"/>
      </rPr>
      <t xml:space="preserve">Preservation and popularisation of the roman cultural heritage through the development of a flexible, multifunctional platform for web-based access to digitalized content and information. </t>
    </r>
  </si>
  <si>
    <t>05.04.2016</t>
  </si>
  <si>
    <t>UNIVERSITY OF RUSE ANGEL KANCHEV (UR)</t>
  </si>
  <si>
    <t>RUSE REGIONAL MUSEUM OF HISTORY (RRMH)</t>
  </si>
  <si>
    <t>Museum of National History and Archaeology Constanta
(MNHAC)</t>
  </si>
  <si>
    <t>Total Investment priority 2.1</t>
  </si>
  <si>
    <t>Investment priority 2.2 To enhance the sustainable management of the ecosystems from the cross-border area</t>
  </si>
  <si>
    <t>15.2.1.054</t>
  </si>
  <si>
    <t>Plums for Junk</t>
  </si>
  <si>
    <r>
      <rPr>
        <b/>
        <sz val="11"/>
        <rFont val="Trebuchet MS"/>
        <family val="2"/>
      </rPr>
      <t>Objective:</t>
    </r>
    <r>
      <rPr>
        <sz val="11"/>
        <rFont val="Trebuchet MS"/>
        <family val="2"/>
      </rPr>
      <t xml:space="preserve"> to inform the population of the target area about the wild life in the protected areas;
to engage the people in concrete actions for protection of the environment in towns and Natura 2000 protected areas
</t>
    </r>
  </si>
  <si>
    <t>Foundation "Phoenix - 21 century", Vidin</t>
  </si>
  <si>
    <t>Pro-Mehedinti Association</t>
  </si>
  <si>
    <t>15.2.1.052</t>
  </si>
  <si>
    <t>Innovative and collaborative  management of Natura 2000 sites in the Danube border region</t>
  </si>
  <si>
    <r>
      <rPr>
        <b/>
        <sz val="11"/>
        <rFont val="Trebuchet MS"/>
        <family val="2"/>
      </rPr>
      <t>Objective:</t>
    </r>
    <r>
      <rPr>
        <sz val="11"/>
        <rFont val="Trebuchet MS"/>
        <family val="2"/>
      </rPr>
      <t xml:space="preserve"> to promote and strengthen the partnership between the border environment communities to sustainably management of ecosystems in zones of European Natura 2000 network</t>
    </r>
  </si>
  <si>
    <t>19.02.2016</t>
  </si>
  <si>
    <t xml:space="preserve">NATIONAL ENVIRONMENTAL GUARD – (NEG) </t>
  </si>
  <si>
    <t>Regional Inspectorate of Environment and Water – Veliko Tarnovo (RIEW)</t>
  </si>
  <si>
    <t>Veliko Tarnovo</t>
  </si>
  <si>
    <t xml:space="preserve">Total Investment priority 2.2 </t>
  </si>
  <si>
    <t>Total for Priority Axis 2</t>
  </si>
  <si>
    <t xml:space="preserve">Priority axis 3 </t>
  </si>
  <si>
    <t>Investment priority 3.1 To improve joint risk management in the cross-border area</t>
  </si>
  <si>
    <t>15.3.1.016</t>
  </si>
  <si>
    <t>Development and adoption of a joint institutionalized partnership on risk management on excessive proliferation of insects affecting public health and safety within the cross-border region Romania-Bulgaria</t>
  </si>
  <si>
    <t>"Living Nature" Foundation (LNF)</t>
  </si>
  <si>
    <t>15.3.1.002</t>
  </si>
  <si>
    <t>Community Opposition of Disastrous Events (CODE)</t>
  </si>
  <si>
    <r>
      <rPr>
        <b/>
        <sz val="11"/>
        <rFont val="Trebuchet MS"/>
        <family val="2"/>
      </rPr>
      <t>Objective</t>
    </r>
    <r>
      <rPr>
        <sz val="11"/>
        <rFont val="Trebuchet MS"/>
        <family val="2"/>
      </rPr>
      <t xml:space="preserve">:to increase local capacity in rural areas of Romania-Bulgaria border region for disasters’ prevention and mitigation trough development of extended volunteer units
</t>
    </r>
  </si>
  <si>
    <t>Vasiliada Association</t>
  </si>
  <si>
    <t>Red Cross - Dolj Branch</t>
  </si>
  <si>
    <t xml:space="preserve">Free Youth Centre (FYC)
</t>
  </si>
  <si>
    <t>Bulgarian Red Cross (BRC)</t>
  </si>
  <si>
    <t>15.3.1.001</t>
  </si>
  <si>
    <t>Safe Schools Network</t>
  </si>
  <si>
    <r>
      <rPr>
        <b/>
        <sz val="11"/>
        <rFont val="Trebuchet MS"/>
        <family val="2"/>
      </rPr>
      <t>Objective</t>
    </r>
    <r>
      <rPr>
        <sz val="11"/>
        <rFont val="Trebuchet MS"/>
        <family val="2"/>
      </rPr>
      <t xml:space="preserve">:raising awareness in the field of efficient risk prevention trough formal and informal education of children and youth in border area;
</t>
    </r>
  </si>
  <si>
    <t>Free Youth Centre (FYC)</t>
  </si>
  <si>
    <t>Regional Network for Innovative Education (RNIE)</t>
  </si>
  <si>
    <t>Risk Management for Large Scale Infrastructures in the Romanian Bulgarian cross border area</t>
  </si>
  <si>
    <t>Horia Hulubei National Institute for Research and Development for Physics and Nuclear Engineering (IFIN-HH)</t>
  </si>
  <si>
    <t>Ilfov</t>
  </si>
  <si>
    <t xml:space="preserve">Romanian Association for Technology Transfer and Innovation (ARoTT)
</t>
  </si>
  <si>
    <t>Business Innovation Centre Innobridge</t>
  </si>
  <si>
    <t>15.3.1.051</t>
  </si>
  <si>
    <t>Capabilities and interoperability for joint Romanian - Bulgarian cross - border first responder intervention to chemical - biological - radiological - nuclear high yield explosive</t>
  </si>
  <si>
    <t>15.3.1.052</t>
  </si>
  <si>
    <t>Rapid intervention force to chemical, biological, radiological and nuclear emergencies on the Danube river</t>
  </si>
  <si>
    <t xml:space="preserve">Total Investment priority 3.1 </t>
  </si>
  <si>
    <t>Total for Priority Axis 3</t>
  </si>
  <si>
    <t xml:space="preserve">
TA Beneficiary </t>
  </si>
  <si>
    <t xml:space="preserve">Priority Axis 6 Technical Assistance </t>
  </si>
  <si>
    <t>N/A</t>
  </si>
  <si>
    <r>
      <rPr>
        <b/>
        <sz val="11"/>
        <rFont val="Trebuchet MS"/>
        <family val="2"/>
      </rPr>
      <t xml:space="preserve">Objective: </t>
    </r>
    <r>
      <rPr>
        <sz val="11"/>
        <rFont val="Trebuchet MS"/>
        <family val="2"/>
      </rPr>
      <t>ensuring the implementation of Interreg V-A Romania-Bulgaria Programme and closure of Romania - Bulgaria Cross-border Cooperation Programme</t>
    </r>
  </si>
  <si>
    <t>31.12.2015</t>
  </si>
  <si>
    <t>121, 122, 123</t>
  </si>
  <si>
    <r>
      <rPr>
        <b/>
        <sz val="11"/>
        <rFont val="Trebuchet MS"/>
        <family val="2"/>
      </rPr>
      <t>Objective:</t>
    </r>
    <r>
      <rPr>
        <sz val="11"/>
        <rFont val="Trebuchet MS"/>
        <family val="2"/>
      </rPr>
      <t xml:space="preserve"> performing activities related to first level control - for Romanian beneficiaries</t>
    </r>
  </si>
  <si>
    <t>Global financing decision for the Managing Authority for the Technical Assistance budget of the Interreg V-A Romania-Bulgaria Programme - 2015</t>
  </si>
  <si>
    <r>
      <rPr>
        <b/>
        <sz val="11"/>
        <rFont val="Trebuchet MS"/>
        <family val="2"/>
      </rPr>
      <t>Objective:</t>
    </r>
    <r>
      <rPr>
        <sz val="11"/>
        <rFont val="Trebuchet MS"/>
        <family val="2"/>
      </rPr>
      <t xml:space="preserve"> ensuring the implementation of Interreg V-A Romania-Bulgaria Programme and closure of Romania - Bulgaria Cross-border Cooperation Programme</t>
    </r>
  </si>
  <si>
    <t>30.06.2016</t>
  </si>
  <si>
    <t xml:space="preserve">Bucharest </t>
  </si>
  <si>
    <t>Global financing decision for the Managing Authority for the Technical Assistance budget of the Interreg V-A Romania-Bulgaria Programme - 2016</t>
  </si>
  <si>
    <t>30.07.2017</t>
  </si>
  <si>
    <t>31.12.2016</t>
  </si>
  <si>
    <t>Total for Priority Axis 6</t>
  </si>
  <si>
    <r>
      <rPr>
        <b/>
        <sz val="11"/>
        <rFont val="Trebuchet MS"/>
        <family val="2"/>
        <charset val="238"/>
      </rPr>
      <t xml:space="preserve">Objective: </t>
    </r>
    <r>
      <rPr>
        <sz val="11"/>
        <rFont val="Trebuchet MS"/>
        <family val="2"/>
      </rPr>
      <t>The ERDF grant allows for endowment of emergency response units from the cross-border area in a coordinated and integrated approach by providing along with the needed funding, also the platform for strong interconnection between organizations from different sides of the border, which set the stage for high-quality collaboration that, ensures achievement of project strategic objective in a relatively short period.</t>
    </r>
  </si>
  <si>
    <r>
      <rPr>
        <b/>
        <sz val="11"/>
        <rFont val="Trebuchet MS"/>
        <family val="2"/>
      </rPr>
      <t>Objective</t>
    </r>
    <r>
      <rPr>
        <sz val="11"/>
        <rFont val="Trebuchet MS"/>
        <family val="2"/>
      </rPr>
      <t>: to make the ROBG 2014+ program area safer by addressing specific atrophic hazards and possible mitigation</t>
    </r>
  </si>
  <si>
    <r>
      <rPr>
        <b/>
        <sz val="11"/>
        <rFont val="Trebuchet MS"/>
        <family val="2"/>
        <charset val="238"/>
      </rPr>
      <t xml:space="preserve">Objective: </t>
    </r>
    <r>
      <rPr>
        <sz val="11"/>
        <rFont val="Trebuchet MS"/>
        <family val="2"/>
      </rPr>
      <t xml:space="preserve">To create within the structure of emergency authorities from the cross-border area, a joint rapid intervention force to CBRN emergencies on the Danube river. </t>
    </r>
  </si>
  <si>
    <t>National Research-Development Institute for Materials Physics - NIMP</t>
  </si>
  <si>
    <t>University of Ruse "Angel Kanchev"</t>
  </si>
  <si>
    <t>General Inspectorate of Romanian Police</t>
  </si>
  <si>
    <t>Ministry of Interior</t>
  </si>
  <si>
    <t>General Inspectorate for Emergency Situations - Ministry of Internal Affairs</t>
  </si>
  <si>
    <t>Directorate General Fire safety  and Civil Protection - Ministry of Interior</t>
  </si>
  <si>
    <t>15.3.1.018</t>
  </si>
  <si>
    <t>GRADe – Joint risk prevention and management system for Gradinari – Malu – Byala communities for a safe and developed cross - border region</t>
  </si>
  <si>
    <t>Teritorial Administrative Unit - Malu Commune</t>
  </si>
  <si>
    <t>Teritorial Administrative Unit - Gradinari Commune</t>
  </si>
  <si>
    <t>Municipality of Byala</t>
  </si>
  <si>
    <t>Giurgiu</t>
  </si>
  <si>
    <r>
      <rPr>
        <b/>
        <sz val="11"/>
        <rFont val="Trebuchet MS"/>
        <family val="2"/>
        <charset val="238"/>
      </rPr>
      <t>Objective:</t>
    </r>
    <r>
      <rPr>
        <sz val="11"/>
        <rFont val="Trebuchet MS"/>
        <family val="2"/>
      </rPr>
      <t xml:space="preserve"> To improve the joint risk management in Byala-(Pleven, Bulgaria) – Gradinari – Malu (Giurgiu, Romania) cross-border area.</t>
    </r>
  </si>
  <si>
    <t>Financing Contract for the activities of the Joint Secretariat within CBC ROC regarding the implementation of Interreg V-A Romania-Bulgaria Programme / closure of Romania - Bulgaria Cross-border Cooperation Programme 2007-2013 (Contract de finanţare a activităţilor Secretariatului Comun din cadrul Biroului Regional pentru Cooperare Transfrontalieră Călăraşi privind implementarea Interreg V-A România-Bulgaria/închiderea Programului de Cooperare Transfrontalieră România-Bulgaria 2007-2013) – 2016</t>
  </si>
  <si>
    <t>Financing Contract for the activities of the Joint Secretariat within CBC ROC regarding the implementation of Interreg V-A Romania-Bulgaria Programme / closure of Romania - Bulgaria Cross-border Cooperation Programme 2007-2013 (Contract de finanţare a activităţilor Secretariatului Comun din cadrul Biroului Regional pentru Cooperare Transfrontalieră Călăraşi privind implementarea Interreg V-A România-Bulgaria/închiderea Programului de Cooperare Transfrontalieră România-Bulgaria 2007-2013) – 2015</t>
  </si>
  <si>
    <t>Objective: ensuring the implementation of Interreg V-A Romania-Bulgaria Programme and closure of Romania - Bulgaria Cross-border Cooperation Programme</t>
  </si>
  <si>
    <t>Financing Contract for the activities of the First Level Control Unit within CBC ROC regarding the implementation of Interreg V-A Romania-Bulgaria Programme /closure of Romania - Bulgaria Cross-border Cooperation Programe 2007-2013 (Contract de finanţare a activităţilor Unităţii de Control de Prim nivel din cadrul Biroului Regional pentru Cooperare Transfrontalieră Călăraşi privind implementarea Interreg V-A România-Bulgaria/închiderea Programului de Cooperare Transfrontalieră România-Bulgaria 2007-2013 ) – 2015</t>
  </si>
  <si>
    <t xml:space="preserve">Financing Contract for the activities of the First Level Control Unit within CBC ROC regarding the implementation of Interreg V-A Romania-Bulgaria Programme /closure of Romania - Bulgaria Cross-border Cooperation Programe 2007-2013 (Contract de finanţare a activităţilor Unităţii de Control de Prim nivel din cadrul Biroului Regional pentru Cooperare Transfrontalieră Călăraşi privind implementarea Interreg V-A România-Bulgaria/închiderea Programului de Cooperare Transfrontalieră România-Bulgaria 2007-2013 ) – 2016 </t>
  </si>
  <si>
    <t>Financing Contract for the activities of the Joint Secretariat within CBC ROC regarding the implementation of Interreg V-A Romania-Bulgaria Programme / closure of Romania - Bulgaria Cross-border Cooperation Programme 2007-2013 (Contract de finanţare a activităţilor Secretariatului Comun din cadrul Biroului Regional pentru Cooperare Transfrontalieră Călăraşi privind implementarea Interreg V-A România-Bulgaria/închiderea Programului de Cooperare Transfrontalieră România-Bulgaria 2007-2013) – 2017</t>
  </si>
  <si>
    <t>Financing Contract for the activities of the First Level Control Unit within CBC ROC regarding the implementation of Interreg V-A Romania-Bulgaria Programme /closure of Romania - Bulgaria Cross-border Cooperation Programe 2007-2013 (Contract de finanţare a activităţilor Unităţii de Control de Prim nivel din cadrul Biroului Regional pentru Cooperare Transfrontalieră Călăraşi privind implementarea Interreg V-A România-Bulgaria/închiderea Programului de Cooperare Transfrontalieră România-Bulgaria 2007-2013 ) – 2017</t>
  </si>
  <si>
    <t xml:space="preserve"> CBC ROC (Romanian First Level Control Unit)</t>
  </si>
  <si>
    <t xml:space="preserve"> CBC ROC (Joint Secretariat)</t>
  </si>
  <si>
    <t>Global financing decision for the Managing Authority for the Technical Assistance budget of the Interreg V-A Romania-Bulgaria Programme - 2017</t>
  </si>
  <si>
    <t>Audit Authority within the Romanian Court of Accounts</t>
  </si>
  <si>
    <t>Financing Contract for the activities of the Audit Authority within the Romanian Court of Accounts, Romania, regarding the implementation of Interreg V-A Romania-Bulgaria Programme / closure of Romania - Bulgaria Cross-border Cooperation Programme 2007-2013 (Contract de finanţare a activităţilor Autoritatii de Audit de pe Langa Curtea de Conturi a Romaniei privind implementarea Interreg V-A România-Bulgaria/închiderea Programului de Cooperare Transfrontalieră România-Bulgaria 2007-2013) – 2017</t>
  </si>
  <si>
    <t>15.3.1.039</t>
  </si>
  <si>
    <t>Joint initiatives and solutions in addressing emergency situations in the cross border area</t>
  </si>
  <si>
    <t>02.02.2017</t>
  </si>
  <si>
    <t>01.02.2020</t>
  </si>
  <si>
    <t>Belogradchik Municipality</t>
  </si>
  <si>
    <t>15.1.1.014</t>
  </si>
  <si>
    <t>"L-TEN: linking TEN  through better connection between tertiary nodes Turnu Magurele and Levski for sustainable development of the area"</t>
  </si>
  <si>
    <t>Territorial Administrative Unit - Turnu Magurele Town</t>
  </si>
  <si>
    <t>Territorial Administrative Unit - Drobeta Turnu Severin Town</t>
  </si>
  <si>
    <t>Municipality of Levski</t>
  </si>
  <si>
    <t>Teleorman</t>
  </si>
  <si>
    <r>
      <rPr>
        <b/>
        <sz val="11"/>
        <rFont val="Trebuchet MS"/>
        <family val="2"/>
        <charset val="238"/>
      </rPr>
      <t>Objective:</t>
    </r>
    <r>
      <rPr>
        <sz val="11"/>
        <rFont val="Trebuchet MS"/>
        <family val="2"/>
      </rPr>
      <t xml:space="preserve"> to improve the connection among core and comprehensive TEN-T networks using the tertiary nodes Turnu Magurele and Levski as „bridgeheads” for joint transport system</t>
    </r>
  </si>
  <si>
    <t>Priority axis 4</t>
  </si>
  <si>
    <t>Investment priority 4.1 To create an integrated cross-border area in terms of employment and labour mobility</t>
  </si>
  <si>
    <t>16.4.2.054</t>
  </si>
  <si>
    <t>United for a Common Labor Market: an integrated approach for labor mobility within the cross-border area between Romania and Bulgaria</t>
  </si>
  <si>
    <t>EMMA Foundation</t>
  </si>
  <si>
    <t>European Information Centre</t>
  </si>
  <si>
    <t>15.3.1.041</t>
  </si>
  <si>
    <t>“RIMANA - Risk management and flood protection in cross-border regions Calarasi and Polski Trambesh”</t>
  </si>
  <si>
    <t>15.3.1.045</t>
  </si>
  <si>
    <t>“Partners in Safety”</t>
  </si>
  <si>
    <t>17.03.2017</t>
  </si>
  <si>
    <t>16.03.2020</t>
  </si>
  <si>
    <t>Municipality of Polski Trambesh</t>
  </si>
  <si>
    <t>Territorial Administrative Unit – Calarasi County</t>
  </si>
  <si>
    <t>Territorial Administrative Unit - Branistea Commune</t>
  </si>
  <si>
    <t>Boynitsa Municipality</t>
  </si>
  <si>
    <t>Territorial Administrative Unit - Brosteni Commune</t>
  </si>
  <si>
    <r>
      <rPr>
        <b/>
        <sz val="11"/>
        <rFont val="Trebuchet MS"/>
        <family val="2"/>
      </rPr>
      <t xml:space="preserve">Objective: </t>
    </r>
    <r>
      <rPr>
        <sz val="11"/>
        <rFont val="Trebuchet MS"/>
        <family val="2"/>
      </rPr>
      <t>To improve the joint risk management in the cross-border region.</t>
    </r>
  </si>
  <si>
    <r>
      <rPr>
        <b/>
        <sz val="11"/>
        <rFont val="Trebuchet MS"/>
        <family val="2"/>
      </rPr>
      <t>Objective:</t>
    </r>
    <r>
      <rPr>
        <sz val="11"/>
        <rFont val="Trebuchet MS"/>
        <family val="2"/>
      </rPr>
      <t xml:space="preserve"> To improve joint risk management in the cross-border area</t>
    </r>
  </si>
  <si>
    <r>
      <t xml:space="preserve">Objective: </t>
    </r>
    <r>
      <rPr>
        <sz val="11"/>
        <rFont val="Trebuchet MS"/>
        <family val="2"/>
      </rPr>
      <t>To contribute to the establishment of a uniform system of risk management by developing appropriate infrastructures capable of scrupulously addressing, overcoming and minimizing crisis situations associated with snowdrifts and icing phenomena, floods and fires in order to safeguard the life and health of the population and to preserve the existing infrastructure in the involved territories.</t>
    </r>
  </si>
  <si>
    <t xml:space="preserve">Total Investment priority 4.1 </t>
  </si>
  <si>
    <t>Total for Priority Axis 4</t>
  </si>
  <si>
    <t>15.1.1.019</t>
  </si>
  <si>
    <t>Increasing accessibility to the TEN-T in the border area Negru Voda - General Toshevo</t>
  </si>
  <si>
    <t>Territorial Administrative Unit - Negru Voda Town</t>
  </si>
  <si>
    <t>General Toshevo Municipality</t>
  </si>
  <si>
    <t>Dobrich</t>
  </si>
  <si>
    <r>
      <t xml:space="preserve">Objective: </t>
    </r>
    <r>
      <rPr>
        <sz val="11"/>
        <rFont val="Trebuchet MS"/>
        <family val="2"/>
      </rPr>
      <t>to improve the connection to the TEN-T network for the communities of the two cities and for the traffic participants in the border region. It will also improve the living conditions of the citizens of the two cities.</t>
    </r>
  </si>
  <si>
    <t>15.3.1.023</t>
  </si>
  <si>
    <t>"Investment for a safe region: Giurgiu County and Ruse District"</t>
  </si>
  <si>
    <t>30.03.2017</t>
  </si>
  <si>
    <t>Directorate General Fire Safety and Civil Protection – Ministry of Interior (DG FSCP)</t>
  </si>
  <si>
    <r>
      <t xml:space="preserve">Objecticve: </t>
    </r>
    <r>
      <rPr>
        <sz val="11"/>
        <rFont val="Trebuchet MS"/>
        <family val="2"/>
      </rPr>
      <t>to improve the joint risk management in the cross - border area.</t>
    </r>
  </si>
  <si>
    <t>15.2.1.104</t>
  </si>
  <si>
    <t>The Bridges of Time: An Integrated Approach for Improving the Sustainable Use of Nikopol -Turnu Magurele Cross – 
Border Cultural Heritage</t>
  </si>
  <si>
    <t>31.03.2017</t>
  </si>
  <si>
    <t>Municipality of Nikopole</t>
  </si>
  <si>
    <r>
      <t xml:space="preserve">Objective: </t>
    </r>
    <r>
      <rPr>
        <sz val="11"/>
        <rFont val="Trebuchet MS"/>
        <family val="2"/>
      </rPr>
      <t>Improve the sustainable use of Nikopol-Turnu Magurele cultural heritage by developing, implementing and promoting integrated joint approach for investing in sustainable tourism.</t>
    </r>
  </si>
  <si>
    <t>16.4.2.113</t>
  </si>
  <si>
    <t>“BG RO Mobility”</t>
  </si>
  <si>
    <t>16.4.2.002</t>
  </si>
  <si>
    <t>“Society for All Ages”</t>
  </si>
  <si>
    <t>16.4.2.136</t>
  </si>
  <si>
    <t>“Building a sustainable model and partner network to support employment and labour mobility in the cross border area Bulgaria-Romania”</t>
  </si>
  <si>
    <t>Association European Centre in Support of Business</t>
  </si>
  <si>
    <t>Association Volunteering for Ecology</t>
  </si>
  <si>
    <t>Territorial Administrative Unit – Crucea Commune</t>
  </si>
  <si>
    <t>Territorial Administrative Unit – Mihail Kogălniceanu</t>
  </si>
  <si>
    <t>Territorial Administrative Unit – Siliștea Commune</t>
  </si>
  <si>
    <t>Youth Organization for European Silistra</t>
  </si>
  <si>
    <t>Industrial Association – Veliko Tarnovo</t>
  </si>
  <si>
    <t>Constanta Chamber of Commerce, Industry, Navigation and Agriculture</t>
  </si>
  <si>
    <t>Bulgarian Industrial Association – union of the Bulgarian business</t>
  </si>
  <si>
    <t>Caracal</t>
  </si>
  <si>
    <r>
      <rPr>
        <b/>
        <sz val="11"/>
        <rFont val="Trebuchet MS"/>
        <family val="2"/>
      </rPr>
      <t>Objective</t>
    </r>
    <r>
      <rPr>
        <sz val="11"/>
        <rFont val="Trebuchet MS"/>
        <family val="2"/>
      </rPr>
      <t>: improve joint risk management in the CBC area through the setup of a joint institutionalized partnership on control over the insect population</t>
    </r>
  </si>
  <si>
    <r>
      <rPr>
        <b/>
        <sz val="11"/>
        <rFont val="Trebuchet MS"/>
        <family val="2"/>
      </rPr>
      <t>Objective:</t>
    </r>
    <r>
      <rPr>
        <sz val="11"/>
        <rFont val="Trebuchet MS"/>
        <family val="2"/>
      </rPr>
      <t xml:space="preserve"> Facilitating the employment and the labor mobility in the CBC area through: a joint study on the needs and demands on the CBC labor market; a CB network of recruitment companies, LPAs and vocational schools; vocational training for youth in both regions; an awareness campaign for promoting employment opportunities throughout the CBC area; a CB online job platform for economic interconnections between stakeholders.</t>
    </r>
  </si>
  <si>
    <r>
      <rPr>
        <b/>
        <sz val="11"/>
        <rFont val="Trebuchet MS"/>
        <family val="2"/>
      </rPr>
      <t xml:space="preserve">Objective: </t>
    </r>
    <r>
      <rPr>
        <sz val="11"/>
        <rFont val="Trebuchet MS"/>
        <family val="2"/>
      </rPr>
      <t>To bring together jobseekers, local communities, private sector&amp; authorities of BGROCB region to participate in joint developm.of cooperative area, using its resources&amp;advantages in sustainable way in order to promote CBLM integration.</t>
    </r>
  </si>
  <si>
    <r>
      <rPr>
        <b/>
        <sz val="11"/>
        <rFont val="Trebuchet MS"/>
        <family val="2"/>
      </rPr>
      <t>Objective:</t>
    </r>
    <r>
      <rPr>
        <sz val="11"/>
        <rFont val="Trebuchet MS"/>
        <family val="2"/>
      </rPr>
      <t xml:space="preserve"> Decreasing of differences between job supply and demand,due to the precarious level of education in rural areas.
Correlation of workforce with the actual needs,amid a process of aging population.</t>
    </r>
  </si>
  <si>
    <r>
      <rPr>
        <b/>
        <sz val="11"/>
        <rFont val="Trebuchet MS"/>
        <family val="2"/>
      </rPr>
      <t>Objective:</t>
    </r>
    <r>
      <rPr>
        <sz val="11"/>
        <rFont val="Trebuchet MS"/>
        <family val="2"/>
      </rPr>
      <t xml:space="preserve"> To encourage the labour mobility in key economic sectors in the cross border area through creating conditions for balance between demand and supply on the labour market.</t>
    </r>
  </si>
  <si>
    <t>16.5.2.063</t>
  </si>
  <si>
    <t>"BORDERLESS HEALTH THROUGH SPORT AND COOPERATION – UNITED IN THE BATTLE AGAINST DISEASES"</t>
  </si>
  <si>
    <r>
      <rPr>
        <b/>
        <sz val="11"/>
        <rFont val="Trebuchet MS"/>
        <family val="2"/>
      </rPr>
      <t>Objective:</t>
    </r>
    <r>
      <rPr>
        <sz val="11"/>
        <rFont val="Trebuchet MS"/>
        <family val="2"/>
      </rPr>
      <t xml:space="preserve"> To increase cooperation capacity and the efficiency of public institutions in CBC Constanta- Dobrich area by implementing a common local health policy focused on disease redress and prevention as an effective method for reducing the public health system overload. </t>
    </r>
  </si>
  <si>
    <t>Municipality of Shabla</t>
  </si>
  <si>
    <t>Romanian Oina Federation</t>
  </si>
  <si>
    <t xml:space="preserve">Total Investment priority 5.1 </t>
  </si>
  <si>
    <t>Total for Priority Axis 5</t>
  </si>
  <si>
    <t>Priority axis 5</t>
  </si>
  <si>
    <t>Investment priority 5.1 To increase cooperation capacity and the efficiency of public institutions in a CBC context</t>
  </si>
  <si>
    <t>TERRITORIAL ADMINISTRATIVE UNIT - HARSOVA TOWN</t>
  </si>
  <si>
    <t>16.4.2.023</t>
  </si>
  <si>
    <t>“Cross-Border Partnership for Training and Labour mobility in the Juridical field</t>
  </si>
  <si>
    <t>Bar Association - Dolj</t>
  </si>
  <si>
    <t>Bar Association - Vidin</t>
  </si>
  <si>
    <r>
      <rPr>
        <b/>
        <sz val="11"/>
        <rFont val="Trebuchet MS"/>
        <family val="2"/>
      </rPr>
      <t xml:space="preserve">Objective: </t>
    </r>
    <r>
      <rPr>
        <sz val="11"/>
        <rFont val="Trebuchet MS"/>
        <family val="2"/>
      </rPr>
      <t>encouragement of the integration of the cross-border area regarding employment and workforce mobility in the juridical field, in county Dolj and district Vidin, via cooperation and promotion of joint actions of beneficiaries, by using human and natural resources in a sustainable manner.</t>
    </r>
  </si>
  <si>
    <t>16.4.2.089</t>
  </si>
  <si>
    <t>“JobEase for women – enhancing unemployed women’s potential to find a job within the CBC RO-BG region”</t>
  </si>
  <si>
    <t>Idein Development Foundation</t>
  </si>
  <si>
    <t>Association for Sustainable Development Slatina</t>
  </si>
  <si>
    <r>
      <rPr>
        <b/>
        <sz val="11"/>
        <rFont val="Trebuchet MS"/>
        <family val="2"/>
      </rPr>
      <t>Objective:</t>
    </r>
    <r>
      <rPr>
        <sz val="11"/>
        <rFont val="Trebuchet MS"/>
        <family val="2"/>
      </rPr>
      <t xml:space="preserve"> To encourage the integration of the CB area through promoting the access to the labour market of the unemployed and long-term unemployed women.</t>
    </r>
  </si>
  <si>
    <t>16.5.2.042</t>
  </si>
  <si>
    <t>"Your Health Matters! – Modernization of the hospitals in Zimnicea and Svishtov"</t>
  </si>
  <si>
    <t>16.5.2.094</t>
  </si>
  <si>
    <t>“Innovative practices and services in education”</t>
  </si>
  <si>
    <t>Territorial Administrative Unit – Zimnicea Town</t>
  </si>
  <si>
    <t xml:space="preserve">Svishtov Municipality </t>
  </si>
  <si>
    <t>“Hristo Smirnenski” Primary School</t>
  </si>
  <si>
    <t>“Adrian V. Radulescu” School</t>
  </si>
  <si>
    <r>
      <rPr>
        <b/>
        <sz val="11"/>
        <rFont val="Trebuchet MS"/>
        <family val="2"/>
      </rPr>
      <t>Objective:</t>
    </r>
    <r>
      <rPr>
        <sz val="11"/>
        <rFont val="Trebuchet MS"/>
        <family val="2"/>
      </rPr>
      <t xml:space="preserve"> To improve the efficiency of health services and the collaboration between health care providers at the level of communities from Zimnicea and Svishtov</t>
    </r>
  </si>
  <si>
    <r>
      <rPr>
        <b/>
        <sz val="11"/>
        <rFont val="Trebuchet MS"/>
        <family val="2"/>
      </rPr>
      <t>Objective:</t>
    </r>
    <r>
      <rPr>
        <sz val="11"/>
        <rFont val="Trebuchet MS"/>
        <family val="2"/>
      </rPr>
      <t xml:space="preserve"> To increase the capacity of co-operation and effectiveness of educational institutions in the border region by improving the learning environment in order to improve the quality of education and preventing school dropout and retention of children in the classroom.</t>
    </r>
  </si>
  <si>
    <t>16.4.2.109</t>
  </si>
  <si>
    <t>“Cross Border virtual incubator for promoting employment on bio agriculture, bio products processing and connected services”</t>
  </si>
  <si>
    <t>Romanian Movement For Quality</t>
  </si>
  <si>
    <t>National Center for Information Service</t>
  </si>
  <si>
    <t>Craiova</t>
  </si>
  <si>
    <t>Pleven</t>
  </si>
  <si>
    <r>
      <rPr>
        <b/>
        <sz val="11"/>
        <rFont val="Trebuchet MS"/>
        <family val="2"/>
      </rPr>
      <t>Objective:</t>
    </r>
    <r>
      <rPr>
        <sz val="11"/>
        <rFont val="Trebuchet MS"/>
        <family val="2"/>
      </rPr>
      <t xml:space="preserve"> To encourage integration of the cross-border area Dolj Pleven in terms of employment, labour mobility, business development in the field of bio agriculture, bio products processing and connected services.</t>
    </r>
  </si>
  <si>
    <t>16.5.2.017</t>
  </si>
  <si>
    <t>“Development of an information network to ease the cooperation between public authorities, NGOs, business and citizens in the cross-border region Bulgaria-Romania”</t>
  </si>
  <si>
    <t>Business Support Centre for Small and Medium Enterprises – Ruse, BSC SME</t>
  </si>
  <si>
    <t>Eastern Danube Convention &amp; Visitors Bureau Association</t>
  </si>
  <si>
    <r>
      <rPr>
        <b/>
        <sz val="11"/>
        <rFont val="Trebuchet MS"/>
        <family val="2"/>
      </rPr>
      <t>Objective:</t>
    </r>
    <r>
      <rPr>
        <sz val="11"/>
        <rFont val="Trebuchet MS"/>
        <family val="2"/>
      </rPr>
      <t xml:space="preserve"> To foster long-term cooperation between public authorities by establishing an efficient and effective innovative tool for better coordination among public and private stakeholders at cross-border level, an adequate means of communication and encourage e-governance. </t>
    </r>
  </si>
  <si>
    <t>16.4.2.013</t>
  </si>
  <si>
    <t>“Heightened Information and Resources for Employability Development”</t>
  </si>
  <si>
    <t>16.4.2.125</t>
  </si>
  <si>
    <t>Romanian Bulgarian Organic - Entrepreneurial Network</t>
  </si>
  <si>
    <t>16.4.2.098</t>
  </si>
  <si>
    <t>“VISA - Cross-border Labour Mobility Agency”</t>
  </si>
  <si>
    <t>Black Sea Centre of Excellence BSCE</t>
  </si>
  <si>
    <t>Mare Nostrum NGO</t>
  </si>
  <si>
    <t>Bulgarian-Romanian Chamber of Commerce and Industry</t>
  </si>
  <si>
    <t>Slatina</t>
  </si>
  <si>
    <t>Triangulum Association subsidiary, Oltenița</t>
  </si>
  <si>
    <t>Association Partners 2000</t>
  </si>
  <si>
    <t>Agency for Economic Development and Investments - Silistra</t>
  </si>
  <si>
    <t>Association for Cross-Border Cooperation and Development “Danube Dobrudja”</t>
  </si>
  <si>
    <r>
      <rPr>
        <b/>
        <sz val="11"/>
        <rFont val="Trebuchet MS"/>
        <family val="2"/>
      </rPr>
      <t>Objective:</t>
    </r>
    <r>
      <rPr>
        <sz val="11"/>
        <rFont val="Trebuchet MS"/>
        <family val="2"/>
      </rPr>
      <t xml:space="preserve"> To encourage the integration of the cross-border area in terms of employment and labour mobility.</t>
    </r>
  </si>
  <si>
    <r>
      <rPr>
        <b/>
        <sz val="11"/>
        <rFont val="Trebuchet MS"/>
        <family val="2"/>
      </rPr>
      <t>Objective:</t>
    </r>
    <r>
      <rPr>
        <sz val="11"/>
        <rFont val="Trebuchet MS"/>
        <family val="2"/>
      </rPr>
      <t xml:space="preserve"> To contribute to the integration of the CBC area in terms of employment and labour mobility.</t>
    </r>
  </si>
  <si>
    <r>
      <rPr>
        <b/>
        <sz val="11"/>
        <rFont val="Trebuchet MS"/>
        <family val="2"/>
      </rPr>
      <t>Objective:</t>
    </r>
    <r>
      <rPr>
        <sz val="11"/>
        <rFont val="Trebuchet MS"/>
        <family val="2"/>
      </rPr>
      <t xml:space="preserve"> To provide sustainable &amp; research-informed instruments for enhancing employability &amp; work mobility in the CBA. </t>
    </r>
  </si>
  <si>
    <t>16.5.2.061</t>
  </si>
  <si>
    <t>“Coordinating and supporting the modernization of the public health services in Dolj-Vratsa”</t>
  </si>
  <si>
    <t>Dolj County Council</t>
  </si>
  <si>
    <t>Municipality of Kozloduy</t>
  </si>
  <si>
    <t>Clinical Emergency County Hospital Craiova</t>
  </si>
  <si>
    <t>Vratsa District Administration</t>
  </si>
  <si>
    <t>Vratsa</t>
  </si>
  <si>
    <t>“Integrated employment interventions in the Border Cooperation Region, Giurgiu - Ruse”</t>
  </si>
  <si>
    <t>Romanian Red Cross National Society Giurgiu Subsidiary</t>
  </si>
  <si>
    <t>Bulgarian Academy of Sciences - BAS</t>
  </si>
  <si>
    <r>
      <rPr>
        <b/>
        <sz val="11"/>
        <rFont val="Trebuchet MS"/>
        <family val="2"/>
      </rPr>
      <t xml:space="preserve">Objective: </t>
    </r>
    <r>
      <rPr>
        <sz val="11"/>
        <rFont val="Trebuchet MS"/>
        <family val="2"/>
      </rPr>
      <t>to develop the capacity of employment for the unemployed and inactive persons from the Region Giurgiu - Ruse for a period of 18 months.</t>
    </r>
  </si>
  <si>
    <r>
      <rPr>
        <b/>
        <sz val="11"/>
        <rFont val="Trebuchet MS"/>
        <family val="2"/>
      </rPr>
      <t>Objective:</t>
    </r>
    <r>
      <rPr>
        <sz val="11"/>
        <rFont val="Trebuchet MS"/>
        <family val="2"/>
      </rPr>
      <t xml:space="preserve"> Improving cooperation capacity and efficiency of the public health players in a CBC context, in DJ-VR.</t>
    </r>
  </si>
  <si>
    <t>16.4.2.070</t>
  </si>
  <si>
    <t xml:space="preserve">“Green Jobs Network”- Promoting Ecotourism and Organic Agriculture as Innovative Mechanisms for employment and local sustainable development in the Rural areas in the Romania-Bulgaria Cross Border area”, </t>
  </si>
  <si>
    <t>Municipality of Lyaskovets</t>
  </si>
  <si>
    <t>Territorial Administrative Unit – Videle Town</t>
  </si>
  <si>
    <r>
      <rPr>
        <b/>
        <sz val="11"/>
        <rFont val="Trebuchet MS"/>
        <family val="2"/>
      </rPr>
      <t>Objective:</t>
    </r>
    <r>
      <rPr>
        <sz val="11"/>
        <rFont val="Trebuchet MS"/>
        <family val="2"/>
      </rPr>
      <t xml:space="preserve"> Promoting and strengthening the cooperation between the communities and institutions from both sides of the border to increase employment and mobility of the labour force in the cross-border region</t>
    </r>
  </si>
  <si>
    <t>16.5.2.001</t>
  </si>
  <si>
    <t>“Regional Network for Social Cohesion”</t>
  </si>
  <si>
    <t>Free Youth Centre</t>
  </si>
  <si>
    <r>
      <rPr>
        <b/>
        <sz val="11"/>
        <rFont val="Trebuchet MS"/>
        <family val="2"/>
      </rPr>
      <t>Objective:</t>
    </r>
    <r>
      <rPr>
        <sz val="11"/>
        <rFont val="Trebuchet MS"/>
        <family val="2"/>
      </rPr>
      <t xml:space="preserve"> Through cross-border consolidation of resources, capacity building and public-private partnership to achieve provision of more effective social services for people at risk of poverty or social exclusion in Romanian-Bulgarian border area.</t>
    </r>
  </si>
  <si>
    <t>16.5.2.054</t>
  </si>
  <si>
    <t>Coordination of joint policies and equipment investments in the field of education in the cross-border area</t>
  </si>
  <si>
    <t>School Inspectorate of Călăraşi County</t>
  </si>
  <si>
    <t>“Emilian Stanev” Secondary school</t>
  </si>
  <si>
    <t>“Sv. Kliment Ohridski” High school of Mathematics and natural sciences</t>
  </si>
  <si>
    <t>“Hristo Botev” Secondary School</t>
  </si>
  <si>
    <r>
      <rPr>
        <b/>
        <sz val="11"/>
        <rFont val="Trebuchet MS"/>
        <family val="2"/>
      </rPr>
      <t>Objective:</t>
    </r>
    <r>
      <rPr>
        <sz val="11"/>
        <rFont val="Trebuchet MS"/>
        <family val="2"/>
      </rPr>
      <t xml:space="preserve"> the common development of the MaST (Mathematics, Science and Technologies) field.</t>
    </r>
  </si>
  <si>
    <t>Integrated Culinary Arts and Restaurant Sector Employment Solutions for a Skilled and Inclusive Romania-Bulgaria Cross Border Region</t>
  </si>
  <si>
    <t>Association `Dobrudja Agro &amp; Business School`</t>
  </si>
  <si>
    <t xml:space="preserve">Association “Choose Your Profession” - Center for Vocational Training </t>
  </si>
  <si>
    <r>
      <rPr>
        <b/>
        <sz val="11"/>
        <rFont val="Trebuchet MS"/>
        <family val="2"/>
      </rPr>
      <t xml:space="preserve">Objective: </t>
    </r>
    <r>
      <rPr>
        <sz val="11"/>
        <rFont val="Trebuchet MS"/>
        <family val="2"/>
      </rPr>
      <t>to facilitate labor mobility in the restaurant/culinary business through joint skill-building and support services in the CB area</t>
    </r>
  </si>
  <si>
    <t>16.4.2.030</t>
  </si>
  <si>
    <t>Cross-border partnership for employment and labour mobility</t>
  </si>
  <si>
    <t>16.4.2.021</t>
  </si>
  <si>
    <t xml:space="preserve">Career Paths to Youth Labour Mobility  </t>
  </si>
  <si>
    <t xml:space="preserve">Bulgarian Small and Medium Enterprises Promotion Agency </t>
  </si>
  <si>
    <t>Local Employers’ Association for Small and Middle Enterprises (LEASME) Calafat</t>
  </si>
  <si>
    <t>University of Agronomic Science and Veterenary Medicine, Bucharest, Romania</t>
  </si>
  <si>
    <t>University of Ruse “Angel Kanchev” –Silistra Subsidiary</t>
  </si>
  <si>
    <t>Chamber of Commerce, Industry and Agriculture – Calarasi</t>
  </si>
  <si>
    <t>ACCES ASSOCIATION – CALARASI</t>
  </si>
  <si>
    <t>BUSINESS INNOVATION CENTRE INNOBRIDGE</t>
  </si>
  <si>
    <r>
      <rPr>
        <b/>
        <sz val="11"/>
        <rFont val="Trebuchet MS"/>
        <family val="2"/>
      </rPr>
      <t>Objective:</t>
    </r>
    <r>
      <rPr>
        <sz val="11"/>
        <rFont val="Trebuchet MS"/>
        <family val="2"/>
      </rPr>
      <t xml:space="preserve"> to  encourage the integration of the cross-border area in terms of employment and labor mobility</t>
    </r>
  </si>
  <si>
    <r>
      <rPr>
        <b/>
        <sz val="11"/>
        <rFont val="Trebuchet MS"/>
        <family val="2"/>
      </rPr>
      <t xml:space="preserve">Objective: </t>
    </r>
    <r>
      <rPr>
        <sz val="11"/>
        <rFont val="Trebuchet MS"/>
        <family val="2"/>
      </rPr>
      <t xml:space="preserve">
1. Encourage horizontal integration and CBC cooperation between universities, institutions, and businesses to offer joint employment initiatives and a Joint educational scheme (JES) for youth employment. 
2. Contribute to the integration of the CB labor market via the promotion of these initiatives in the whole area.
</t>
    </r>
  </si>
  <si>
    <t>16.4.2.056</t>
  </si>
  <si>
    <t>16.4.2.050</t>
  </si>
  <si>
    <t>16.4.2.088</t>
  </si>
  <si>
    <t>Combined Efforts in Support to Disadvantaged People on the Labour Market in the Cross-Border Area</t>
  </si>
  <si>
    <t>CBC LABORLAB – Developing an integrated and inclusive labor market at cross-border level</t>
  </si>
  <si>
    <t>“Improving the workforce mobility and employment in cultural and creative industries from the RO-BG cross-border area”</t>
  </si>
  <si>
    <t>“Roma – Berk” Association</t>
  </si>
  <si>
    <t>Municipality of Berkovitsa</t>
  </si>
  <si>
    <t>Chamber of Commerce, Industry and Agriculture Calarasi</t>
  </si>
  <si>
    <t>Romanian Association for Technology Transfer and Innovation – Mehedinti Subsidiary</t>
  </si>
  <si>
    <t>CHAMBER OF COMMERCE AND INDUSTRY VRATSA</t>
  </si>
  <si>
    <t>Romanian Association for Technology Transfer and Innovation</t>
  </si>
  <si>
    <t>Forever for Europe Association</t>
  </si>
  <si>
    <r>
      <rPr>
        <b/>
        <sz val="11"/>
        <rFont val="Trebuchet MS"/>
        <family val="2"/>
      </rPr>
      <t>Objective:</t>
    </r>
    <r>
      <rPr>
        <sz val="11"/>
        <rFont val="Trebuchet MS"/>
        <family val="2"/>
      </rPr>
      <t xml:space="preserve"> Establishing active CBC for development of joint strategies and measures logically united for improving the chances for employment of disadvantaged people.
Support to their integration on labor market through innovative measures and trainings and creating a reliable online source for job finding.</t>
    </r>
  </si>
  <si>
    <r>
      <rPr>
        <b/>
        <sz val="11"/>
        <rFont val="Trebuchet MS"/>
        <family val="2"/>
      </rPr>
      <t xml:space="preserve">Objective: </t>
    </r>
    <r>
      <rPr>
        <sz val="11"/>
        <rFont val="Trebuchet MS"/>
        <family val="2"/>
      </rPr>
      <t>to support the CBC integration of employment and labor mobility as a common “market” through creating CBC LABORLAB Model that will realize future skills forecasts, develop operational structures and joint vocational training programs capable to integrate CBC labor market in a flexible environment.</t>
    </r>
  </si>
  <si>
    <t>Objective: Improving the knowledge base on creative and cultural industries, as well as labour mobility barriers in the CBC area through 2 comprehensive studies.
Developing the skills and knowledge of 220 people from the CBC area working in the creative and cultural industries in order to increase their chances for work mobility.</t>
  </si>
  <si>
    <t>16.5.2.014</t>
  </si>
  <si>
    <t>„Development of common database and legal framework for ships inspections for the common Bulgarian-Romanian stretch of the Danube River with interface to the national River Information Service (RIS)”</t>
  </si>
  <si>
    <t>Romanian Naval Authority</t>
  </si>
  <si>
    <t>Executive Agency “Maritime Administration”</t>
  </si>
  <si>
    <r>
      <rPr>
        <b/>
        <sz val="11"/>
        <rFont val="Trebuchet MS"/>
        <family val="2"/>
      </rPr>
      <t xml:space="preserve">Objective: </t>
    </r>
    <r>
      <rPr>
        <sz val="11"/>
        <rFont val="Trebuchet MS"/>
        <family val="2"/>
      </rPr>
      <t>Increased level of coordination between R.N.A (Romanian Naval Authority) and EAMA (Executive Agency “Maritime Administration”)</t>
    </r>
  </si>
  <si>
    <t>15.1.1.041</t>
  </si>
  <si>
    <t>“Development of River Danube for better connectivity of the Euroregion Ruse-Giurgiu with Pan-European transport corridor No 7”</t>
  </si>
  <si>
    <t>Ruse Municipality</t>
  </si>
  <si>
    <t>Territorial Administrative Unit - Giurgiu Municipality</t>
  </si>
  <si>
    <r>
      <rPr>
        <b/>
        <sz val="11"/>
        <rFont val="Trebuchet MS"/>
        <family val="2"/>
      </rPr>
      <t>Objective:</t>
    </r>
    <r>
      <rPr>
        <sz val="11"/>
        <rFont val="Trebuchet MS"/>
        <family val="2"/>
      </rPr>
      <t xml:space="preserve"> to increase transport safety on waterways in CBC region.</t>
    </r>
  </si>
  <si>
    <t>16.4.2.077</t>
  </si>
  <si>
    <t xml:space="preserve">“Cross-border Sustainable Employment Mix-Centres in the fields of informational technologies, tourism and agriculture” </t>
  </si>
  <si>
    <t>Cross Border Association E(quilibrum) Environment (C.B.A.E.E)</t>
  </si>
  <si>
    <t>National Tourism Cluster “Bulgarian Guide” (NTC BG Guide)</t>
  </si>
  <si>
    <t>Regional Agribusiness Center-Vidin /RABC/</t>
  </si>
  <si>
    <r>
      <rPr>
        <b/>
        <sz val="11"/>
        <rFont val="Trebuchet MS"/>
        <family val="2"/>
      </rPr>
      <t>Objective:</t>
    </r>
    <r>
      <rPr>
        <sz val="11"/>
        <rFont val="Trebuchet MS"/>
        <family val="2"/>
      </rPr>
      <t xml:space="preserve"> To improve the cross-border labour market conditions towards an integrated market with better employment rates.</t>
    </r>
  </si>
  <si>
    <t>16.4.2.087</t>
  </si>
  <si>
    <t>16.4.2.038</t>
  </si>
  <si>
    <t>“A chance for development”</t>
  </si>
  <si>
    <t>“ENCOURAGING LABOUR MOBILITY IN FIELD OF SUSTAINABLE TOURISM SERVICES”</t>
  </si>
  <si>
    <t>University of Craiova</t>
  </si>
  <si>
    <t>Regional Development Foundation</t>
  </si>
  <si>
    <t>D Tsenov Academy of Economics</t>
  </si>
  <si>
    <t>“Badnina” Community Center</t>
  </si>
  <si>
    <t>The Civic Resource Centre/CRC</t>
  </si>
  <si>
    <r>
      <rPr>
        <b/>
        <sz val="11"/>
        <rFont val="Trebuchet MS"/>
        <family val="2"/>
      </rPr>
      <t xml:space="preserve">Objective: </t>
    </r>
    <r>
      <rPr>
        <sz val="11"/>
        <rFont val="Trebuchet MS"/>
        <family val="2"/>
      </rPr>
      <t xml:space="preserve">Increase of employability and professional mobility of people in search of employment in Dolj, Vidin and Svisthov. </t>
    </r>
  </si>
  <si>
    <r>
      <rPr>
        <b/>
        <sz val="11"/>
        <rFont val="Trebuchet MS"/>
        <family val="2"/>
      </rPr>
      <t xml:space="preserve">Objective: </t>
    </r>
    <r>
      <rPr>
        <sz val="11"/>
        <rFont val="Trebuchet MS"/>
        <family val="2"/>
      </rPr>
      <t>To encourage labor mobility in field of sustainable tourism service.</t>
    </r>
  </si>
  <si>
    <t>16.4.2.017</t>
  </si>
  <si>
    <t>Improvement of the conditions for employment of youth in the tourism sector</t>
  </si>
  <si>
    <t>Kavarna Municipality</t>
  </si>
  <si>
    <t>”Ovidius” University of Constanta (OUC)</t>
  </si>
  <si>
    <t>Association partners 2000</t>
  </si>
  <si>
    <t>16.4.2.026</t>
  </si>
  <si>
    <t>Joint services and initiatives for sustainable employment and labor mobility in the cross-border area of Dobrich district and Constanta county</t>
  </si>
  <si>
    <t xml:space="preserve">NPO European Institute for Cultural Tourism EUREKA (EICT EUREKA)  </t>
  </si>
  <si>
    <t>Chamber of Commerce and Industry – Dobrich CCI-Dobrich</t>
  </si>
  <si>
    <t>The “Institute for the Promotion of Tourism and Applied Economy” Association</t>
  </si>
  <si>
    <t>16.5.2.010</t>
  </si>
  <si>
    <t>“Cross-border advanced training programme for Giurgiu County and Ruse District Administrations”</t>
  </si>
  <si>
    <t>Territorial Administrative Unit – Giurgiu County</t>
  </si>
  <si>
    <r>
      <rPr>
        <b/>
        <sz val="11"/>
        <rFont val="Trebuchet MS"/>
        <family val="2"/>
      </rPr>
      <t xml:space="preserve">Objective: </t>
    </r>
    <r>
      <rPr>
        <sz val="11"/>
        <rFont val="Trebuchet MS"/>
        <family val="2"/>
      </rPr>
      <t>to increase the capacity of cooperation between GC and RD administrations through the professionalization of staff and creating a joint framework for cooperation in areas of common interest such as regional importance investments and green economy.</t>
    </r>
  </si>
  <si>
    <t>15.2.1.123</t>
  </si>
  <si>
    <t>“A Cross Border union in the shadow of
History”</t>
  </si>
  <si>
    <t>20.05.2017</t>
  </si>
  <si>
    <t>Territorial Administrative Unit, Hârșova Town</t>
  </si>
  <si>
    <t>Krushari Municipality</t>
  </si>
  <si>
    <t>Museum of National History and Archaeology - Constanta</t>
  </si>
  <si>
    <t>Regional Museum of History - Dobrich</t>
  </si>
  <si>
    <r>
      <t xml:space="preserve">Objective: </t>
    </r>
    <r>
      <rPr>
        <sz val="11"/>
        <rFont val="Trebuchet MS"/>
        <family val="2"/>
      </rPr>
      <t>to improve the sustainable use of the natural and cultural heritage in the target cross-border region Dobrich-Constanta (Harsova – Krushari) through the development and promotion of joint tourism product ZALDAPA-DRY VALLEY-CARSIUM.</t>
    </r>
  </si>
  <si>
    <t>16.4.2.052</t>
  </si>
  <si>
    <t xml:space="preserve">MObility of Workers and unEmployed UPgrade </t>
  </si>
  <si>
    <r>
      <t xml:space="preserve">Objective: </t>
    </r>
    <r>
      <rPr>
        <sz val="11"/>
        <rFont val="Trebuchet MS"/>
        <family val="2"/>
      </rPr>
      <t>Main goal of the project is to foster labor market integrity of the cross border area of Dobrich-Constanta, creating sustainable conditions for labour mobility, employability аnd entrepreneurship.</t>
    </r>
  </si>
  <si>
    <r>
      <t xml:space="preserve">Objective: </t>
    </r>
    <r>
      <rPr>
        <sz val="11"/>
        <rFont val="Trebuchet MS"/>
        <family val="2"/>
      </rPr>
      <t>Increasing of the competitiveness of the youth work force from cross border region and stimulating its mobility across the border.</t>
    </r>
  </si>
  <si>
    <r>
      <rPr>
        <b/>
        <sz val="11"/>
        <rFont val="Trebuchet MS"/>
        <family val="2"/>
      </rPr>
      <t>Objective:</t>
    </r>
    <r>
      <rPr>
        <sz val="11"/>
        <rFont val="Trebuchet MS"/>
        <family val="2"/>
      </rPr>
      <t xml:space="preserve"> 
1. To elaborate and sustain web based platform as carrier information and advice tool. 
2. To contribute to creating an integrated eligible area in terms of employment and labour mobility
3. To make the workforce seize cross-border jobs and entrepreneurship opportunities
4. To create measurable outcomes for enabling the area to be a region to live, study, work.</t>
    </r>
  </si>
  <si>
    <t>Chamber of Commerce Industry Shipping and Agriculture Constanta</t>
  </si>
  <si>
    <t>16.5.2.056</t>
  </si>
  <si>
    <t>16.5.2.033</t>
  </si>
  <si>
    <t>Developing a Common Approach to Education in Entrepreneurship at School</t>
  </si>
  <si>
    <t xml:space="preserve">First Elementary School “Nikola Yonkov Vaptsarov”, Berkovitsa, Montana District, Bulgaria </t>
  </si>
  <si>
    <t xml:space="preserve">Gimnasyum School „Zaharia Stancu”, Roșiori De Vede, Teleorman County, Romania </t>
  </si>
  <si>
    <t>Regional Inspectorate of Education – town of Montana</t>
  </si>
  <si>
    <t>“Listen, Educate, Act and Read in a Network”</t>
  </si>
  <si>
    <t>Territorial Administrative Unit - Lumina Commune</t>
  </si>
  <si>
    <t>Territorial Administrative Unit - Ovidiu Town</t>
  </si>
  <si>
    <t>Territorial Administrative Unit – Mihail Kogalniceanu Commune</t>
  </si>
  <si>
    <t xml:space="preserve">Kavarna Municipality </t>
  </si>
  <si>
    <r>
      <rPr>
        <b/>
        <sz val="11"/>
        <rFont val="Trebuchet MS"/>
        <family val="2"/>
      </rPr>
      <t>Objective:</t>
    </r>
    <r>
      <rPr>
        <sz val="11"/>
        <rFont val="Trebuchet MS"/>
        <family val="2"/>
      </rPr>
      <t xml:space="preserve"> Increasing the capacity of the educational institutions through collaboration within the cross-border region.</t>
    </r>
  </si>
  <si>
    <r>
      <rPr>
        <b/>
        <sz val="11"/>
        <rFont val="Trebuchet MS"/>
        <family val="2"/>
      </rPr>
      <t xml:space="preserve">Objective: </t>
    </r>
    <r>
      <rPr>
        <sz val="11"/>
        <rFont val="Trebuchet MS"/>
        <family val="2"/>
      </rPr>
      <t>Developing services of career guidance for pupils from lower secondary school.
Encouraging community Leads to be mentors in order to strengthen school-labor market relationships.</t>
    </r>
  </si>
  <si>
    <t>15.1.1.013</t>
  </si>
  <si>
    <t>“I-TeN: Improved tertiary nodes Turnu Magurele - Nikopole for sustainable development of the region, for a better connection to TEN-T infrastructure”</t>
  </si>
  <si>
    <t xml:space="preserve">Territorial Administrative Unit - Turnu Magurele </t>
  </si>
  <si>
    <t>Nikopole Municipality</t>
  </si>
  <si>
    <r>
      <t xml:space="preserve">Objective: </t>
    </r>
    <r>
      <rPr>
        <sz val="11"/>
        <rFont val="Trebuchet MS"/>
        <family val="2"/>
      </rPr>
      <t xml:space="preserve">to improve the development of cross-border transport system of the Turnu Magurele – Nikopole tertiary nodes in a better connection with TENT infrastructure for sustainable development of the area. </t>
    </r>
  </si>
  <si>
    <t>16.4.2.106</t>
  </si>
  <si>
    <t>“FairDeal – short supply – chain platform for local artisan products in the CBC area”</t>
  </si>
  <si>
    <t>Municipality of Veliko Tarnovo</t>
  </si>
  <si>
    <t>Dimanche Association</t>
  </si>
  <si>
    <t>Bilateral Chamber of Commerce Bulgaria-Romania</t>
  </si>
  <si>
    <t>National Theatre "Marin Sorescu" Craiova</t>
  </si>
  <si>
    <r>
      <rPr>
        <b/>
        <sz val="11"/>
        <rFont val="Trebuchet MS"/>
        <family val="2"/>
      </rPr>
      <t>Objective:</t>
    </r>
    <r>
      <rPr>
        <sz val="11"/>
        <rFont val="Trebuchet MS"/>
        <family val="2"/>
      </rPr>
      <t xml:space="preserve"> to trigger new economic opportunities for self-/employment and entrepreneurship in the CB area by joint development of an innovative solution for online marketing of local products.</t>
    </r>
  </si>
  <si>
    <t>20.06.2017</t>
  </si>
  <si>
    <t>19.06.2019</t>
  </si>
  <si>
    <t>LB - Association for tourism promotion – Vidin</t>
  </si>
  <si>
    <t>B2 - Romanian Association for Electronic and Software Industry- Oltenia Subsidiary</t>
  </si>
  <si>
    <t>15.2.1.036</t>
  </si>
  <si>
    <t>"Renaissance of architectural past of Vidin and Dolj district"</t>
  </si>
  <si>
    <r>
      <t xml:space="preserve">Objective: </t>
    </r>
    <r>
      <rPr>
        <sz val="11"/>
        <rFont val="Trebuchet MS"/>
        <family val="2"/>
      </rPr>
      <t>to gather, analyze and promote information for the architectural monuments in Vidin and Dolj regions.</t>
    </r>
  </si>
  <si>
    <t>16.4.2.015</t>
  </si>
  <si>
    <t>“Entrepreneurship for Youth Labor Mobility”</t>
  </si>
  <si>
    <t>Secondary Vocational School of Economics, Administration and Services “Atanas Burov”</t>
  </si>
  <si>
    <t>Economic College Calarasi</t>
  </si>
  <si>
    <t>NGO “Paralel-Silistra”</t>
  </si>
  <si>
    <r>
      <rPr>
        <b/>
        <sz val="11"/>
        <rFont val="Trebuchet MS"/>
        <family val="2"/>
      </rPr>
      <t>Objective:</t>
    </r>
    <r>
      <rPr>
        <sz val="11"/>
        <rFont val="Trebuchet MS"/>
        <family val="2"/>
      </rPr>
      <t xml:space="preserve">
1. Develop and provide a Joint Educational Scheme on ‘Entrepreneurship Education without Borders’ (JES on EEwB) as part of vocational education to enhance youth employment potential and labour mobility.
2. Contribute to the integration of the CB area in terms of employment opportunities and labour mobility by promoting the JES as an employment initiative in CB secondary and tertiary education. 
</t>
    </r>
  </si>
  <si>
    <t>16.5.2.032</t>
  </si>
  <si>
    <t>“Cross border partnership between Bolintin-Vale Municipality and Strazhitsa Municipality in order to improve decision-making system – rows of bridges and gates (ROBG)"</t>
  </si>
  <si>
    <t>Territorial Administrative Unit - Bolintin Vale Town</t>
  </si>
  <si>
    <t>Municipality of Strazhitsa</t>
  </si>
  <si>
    <r>
      <rPr>
        <b/>
        <sz val="11"/>
        <rFont val="Trebuchet MS"/>
        <family val="2"/>
      </rPr>
      <t xml:space="preserve">Objective: </t>
    </r>
    <r>
      <rPr>
        <sz val="11"/>
        <rFont val="Trebuchet MS"/>
        <family val="2"/>
      </rPr>
      <t>Sustainable improvement and streamlining of local government capacity, by optimizing structures, developing, testing and implementing tools, processes and practices of management and public administration and also through the development and implementation of training programs that will contribute to develop managerial and leadership skills for the execution and management staff of the 2 municiplaities partners in the project.</t>
    </r>
  </si>
  <si>
    <t>15.2.1.077</t>
  </si>
  <si>
    <t>15.2.1.046</t>
  </si>
  <si>
    <t>"Networking for sustainable use of natural heritage and resources in the cross-border region",</t>
  </si>
  <si>
    <t>“EasyGuide - interactive mobile application for promoting the historical and cultural heritage in the region of Calarasi and Silistra”</t>
  </si>
  <si>
    <t>27.06.2017</t>
  </si>
  <si>
    <t>26.03.2019</t>
  </si>
  <si>
    <t>26.06.2019</t>
  </si>
  <si>
    <t>LB - “Regional Development Agency and Business Center 2000”</t>
  </si>
  <si>
    <t>B2 - Romanian Association for Technology Transfer and Innovation (ARoTT)</t>
  </si>
  <si>
    <t>B3 - Agency for Regional Development and Business Center – Vidin (ARDBC Vidin)</t>
  </si>
  <si>
    <t xml:space="preserve">Municipality of Silistra </t>
  </si>
  <si>
    <t xml:space="preserve">Lower Danube Museum Calarasi </t>
  </si>
  <si>
    <r>
      <t xml:space="preserve">Objective: </t>
    </r>
    <r>
      <rPr>
        <sz val="11"/>
        <rFont val="Trebuchet MS"/>
        <family val="2"/>
      </rPr>
      <t>Strengthen the sustainable use of natural heritage and promotion of complex tourist services in the tourist branch in the cross-border region.</t>
    </r>
  </si>
  <si>
    <r>
      <rPr>
        <b/>
        <sz val="11"/>
        <rFont val="Trebuchet MS"/>
        <family val="2"/>
      </rPr>
      <t xml:space="preserve">Objectives: 
</t>
    </r>
    <r>
      <rPr>
        <sz val="11"/>
        <rFont val="Trebuchet MS"/>
        <family val="2"/>
      </rPr>
      <t>1) developing an interactive touristic environment which would encourage the growth of other integrated tourist products (such as boat trips, overnights with trips across Danube, etc.) and eventually become an attraction by itself; 
2) building Digital tourist services to attract the attention of the X and Y generations, being the main target groups. The cross-Danube feature would contribute to a more appealing product; 
3) Propose strategic actions by developing and communicating to stakeholders a management plan for results sustainability.</t>
    </r>
  </si>
  <si>
    <t>16.4.2.076</t>
  </si>
  <si>
    <t xml:space="preserve">Development of the Joint labour market and labour mobility in the Construction field from the Romania-Bulgaria cross-border area </t>
  </si>
  <si>
    <t>Romanian Association for Electronic and Software Industry- Oltenia Subsidiary</t>
  </si>
  <si>
    <t>OLTENIA CONSTRUCT CLUSTER ASSOCIATION</t>
  </si>
  <si>
    <t>Vidin Chamber of Commerce and Industry</t>
  </si>
  <si>
    <t>National Centre for Information Service – Pleven</t>
  </si>
  <si>
    <r>
      <rPr>
        <b/>
        <sz val="11"/>
        <rFont val="Trebuchet MS"/>
        <family val="2"/>
      </rPr>
      <t xml:space="preserve">Objective: </t>
    </r>
    <r>
      <rPr>
        <sz val="11"/>
        <rFont val="Trebuchet MS"/>
        <family val="2"/>
      </rPr>
      <t>to increase employment and to reduce unemployment, improving the economic development and promoting social inclusion within the cross-border region.</t>
    </r>
  </si>
  <si>
    <t>16.4.2.074</t>
  </si>
  <si>
    <t>“Active employment measures in the Border Cooperation Region Drobeta Turnu Severin - Vidin.”</t>
  </si>
  <si>
    <t>Teritorial Administrative Unit - Vînju Mare Town</t>
  </si>
  <si>
    <t>Active Society Assosiation</t>
  </si>
  <si>
    <r>
      <rPr>
        <b/>
        <sz val="11"/>
        <rFont val="Trebuchet MS"/>
        <family val="2"/>
      </rPr>
      <t xml:space="preserve">Objective: </t>
    </r>
    <r>
      <rPr>
        <sz val="11"/>
        <rFont val="Trebuchet MS"/>
        <family val="2"/>
      </rPr>
      <t>to develop the capacity of employment for the unemployed and inactive persons from the Region Drobeta Turnu Severin - Vidin for a period of 18 months.</t>
    </r>
  </si>
  <si>
    <t>16.4.2.003</t>
  </si>
  <si>
    <t>Young Project Manager in CBC area</t>
  </si>
  <si>
    <t>18.08.2017</t>
  </si>
  <si>
    <t>17.08.2019</t>
  </si>
  <si>
    <t>Association for Initiative and Support for the South – East Romania, Calarasi - AISSER</t>
  </si>
  <si>
    <t xml:space="preserve">Eurointegra Association </t>
  </si>
  <si>
    <t xml:space="preserve">Danube Alternative Association </t>
  </si>
  <si>
    <t>Mehedinti Chamber Of Commerce, Industry And Agriculture</t>
  </si>
  <si>
    <t>16.4.2.067</t>
  </si>
  <si>
    <t>“Danube Partnership for Mobility and Entrepreneurship”</t>
  </si>
  <si>
    <t>Blagoevgrad</t>
  </si>
  <si>
    <r>
      <rPr>
        <b/>
        <sz val="11"/>
        <rFont val="Trebuchet MS"/>
        <family val="2"/>
      </rPr>
      <t xml:space="preserve">Objective: </t>
    </r>
    <r>
      <rPr>
        <sz val="11"/>
        <rFont val="Trebuchet MS"/>
        <family val="2"/>
      </rPr>
      <t>to increase the capacity of the young generation to be integrated on the cross border labour market.</t>
    </r>
  </si>
  <si>
    <r>
      <rPr>
        <b/>
        <sz val="11"/>
        <rFont val="Trebuchet MS"/>
        <family val="2"/>
      </rPr>
      <t xml:space="preserve">Objective: </t>
    </r>
    <r>
      <rPr>
        <sz val="11"/>
        <rFont val="Trebuchet MS"/>
        <family val="2"/>
      </rPr>
      <t xml:space="preserve">To create opportunities for cross-border employment and entrepreneurship by actions targeted towards the current and potential entrepreneurs, namely: Network of entrepreneurs from the cross-border green economy, 1 entrepreneurial caravan, 4 job clubs, 1 job fair, 2 experience exchanges.
</t>
    </r>
  </si>
  <si>
    <t>16.4.2.001</t>
  </si>
  <si>
    <t>"Advanced Competitiveness Through Improvement, Vision and Education"</t>
  </si>
  <si>
    <t>19.08.2017</t>
  </si>
  <si>
    <t>18.02.2019</t>
  </si>
  <si>
    <r>
      <rPr>
        <b/>
        <sz val="11"/>
        <rFont val="Trebuchet MS"/>
        <family val="2"/>
      </rPr>
      <t>Objective:</t>
    </r>
    <r>
      <rPr>
        <sz val="11"/>
        <rFont val="Trebuchet MS"/>
        <family val="2"/>
      </rPr>
      <t xml:space="preserve"> to increase the employment rate of the elderly people,
to ensure the insertion and maintenance on the labor market of elderly people.</t>
    </r>
  </si>
  <si>
    <t>Teritorial Administrative Unit - Tuzla Commune</t>
  </si>
  <si>
    <t>Teritorial Administrative Unit  - Agigea Commune</t>
  </si>
  <si>
    <t>Teritorial Administrative Unit - Cumpana Commune</t>
  </si>
  <si>
    <t>Status</t>
  </si>
  <si>
    <t>Stadiu</t>
  </si>
  <si>
    <t>Finalized</t>
  </si>
  <si>
    <t>In implementation</t>
  </si>
  <si>
    <t>Terminated</t>
  </si>
  <si>
    <t>16.4.2.024</t>
  </si>
  <si>
    <t>New skills for job quality</t>
  </si>
  <si>
    <t>22.08.2017</t>
  </si>
  <si>
    <t>21.08.2019</t>
  </si>
  <si>
    <t>AGORA 2013 ASSOCIATION</t>
  </si>
  <si>
    <t>ASOCIATIA ECONYOUTH</t>
  </si>
  <si>
    <t>Vidin chamber of commerce and industry</t>
  </si>
  <si>
    <t>16.5.2.011</t>
  </si>
  <si>
    <t>“Network for smart cooperation of Black Sea communities in the cross- border region”</t>
  </si>
  <si>
    <t>Municipality of Balchik</t>
  </si>
  <si>
    <t>Territorial Administrative Unit - Navodari Town</t>
  </si>
  <si>
    <t>16.5.2.009</t>
  </si>
  <si>
    <t>16.5.2.065</t>
  </si>
  <si>
    <t>Danube Ecotourism</t>
  </si>
  <si>
    <t>Cross Border Cooperation Mechanism in the Field of Social Assistance at multi-regional level Romania-Bulgaria</t>
  </si>
  <si>
    <t>23.08.2017</t>
  </si>
  <si>
    <t>22.08.2019</t>
  </si>
  <si>
    <t>Access For All Association, NGO ACCESS - Constanta Subsidiary</t>
  </si>
  <si>
    <t>Human Resources Development Agency (HRDA)</t>
  </si>
  <si>
    <t>County Agency for Payments and Social Inspection Constanta - AJPIS Constanta</t>
  </si>
  <si>
    <t>County Agency for Payments and Social Inspection – AJPIS Dolj</t>
  </si>
  <si>
    <t>County Agency for Payments and Social Inspection Teleorman- AJPIS Teleorman</t>
  </si>
  <si>
    <t>Agency for social assistance /ASA/</t>
  </si>
  <si>
    <t>Ministry of Tourism BG</t>
  </si>
  <si>
    <t>Ministry of Tourism RO</t>
  </si>
  <si>
    <r>
      <rPr>
        <b/>
        <sz val="11"/>
        <rFont val="Trebuchet MS"/>
        <family val="2"/>
      </rPr>
      <t xml:space="preserve">Objective: </t>
    </r>
    <r>
      <rPr>
        <sz val="11"/>
        <rFont val="Trebuchet MS"/>
        <family val="2"/>
      </rPr>
      <t xml:space="preserve">border cooperation in order to implement an integrated program of active measures to develop new skills that lead to increased cross-border mobility and labor market inclusion, regarding workers and entrepreneurs. </t>
    </r>
  </si>
  <si>
    <r>
      <rPr>
        <b/>
        <sz val="11"/>
        <rFont val="Trebuchet MS"/>
        <family val="2"/>
      </rPr>
      <t xml:space="preserve">Objective: </t>
    </r>
    <r>
      <rPr>
        <sz val="11"/>
        <rFont val="Trebuchet MS"/>
        <family val="2"/>
      </rPr>
      <t xml:space="preserve">to contribute to increasing the cooperation capacity and effectiveness of public administrations of the cross border region of Black Sea Municipalities in Dobrich district and Constanta county and to enhance the participation of private stakeholders in public decision-making. </t>
    </r>
  </si>
  <si>
    <r>
      <rPr>
        <b/>
        <sz val="11"/>
        <rFont val="Trebuchet MS"/>
        <family val="2"/>
      </rPr>
      <t xml:space="preserve">Objective: </t>
    </r>
    <r>
      <rPr>
        <sz val="11"/>
        <rFont val="Trebuchet MS"/>
        <family val="2"/>
      </rPr>
      <t>to support the development of the administrative capacity of public administration to pursue social and environmental public policy goals by eco-tourism development.</t>
    </r>
  </si>
  <si>
    <r>
      <rPr>
        <b/>
        <sz val="11"/>
        <rFont val="Trebuchet MS"/>
        <family val="2"/>
      </rPr>
      <t xml:space="preserve">Objective: </t>
    </r>
    <r>
      <rPr>
        <sz val="11"/>
        <rFont val="Trebuchet MS"/>
        <family val="2"/>
      </rPr>
      <t>To increase the cooperation capacity and the efficiency of the Romanian National Agency for Payments and Social Inspection (ANPIS), through its cross border decentralised bodies, and of the Bulgarian Agency for Social Assistance in the field of social policy, in a CBC context.</t>
    </r>
  </si>
  <si>
    <t>16.4.2.100</t>
  </si>
  <si>
    <t>Sommilabour</t>
  </si>
  <si>
    <t>29.08.2017</t>
  </si>
  <si>
    <t>28.08.2019</t>
  </si>
  <si>
    <t>National Wine Association</t>
  </si>
  <si>
    <t>Romanian Association for Technology Transfer and Innovation (ARoTT)</t>
  </si>
  <si>
    <r>
      <rPr>
        <b/>
        <sz val="11"/>
        <rFont val="Trebuchet MS"/>
        <family val="2"/>
      </rPr>
      <t xml:space="preserve">Objective: </t>
    </r>
    <r>
      <rPr>
        <sz val="11"/>
        <rFont val="Trebuchet MS"/>
        <family val="2"/>
      </rPr>
      <t>Increased employment in the CB-region through provision of trainings in sommelier and investing in human capital, labour mobility and initiatives in wine-selling, offering and promotion sphere.</t>
    </r>
  </si>
  <si>
    <t>16.5.2.003</t>
  </si>
  <si>
    <t>“Collective” Education</t>
  </si>
  <si>
    <t>12.09.2017</t>
  </si>
  <si>
    <t>Статус</t>
  </si>
  <si>
    <t>Eurointegra Association</t>
  </si>
  <si>
    <t>National College “Barbu Stirbei”</t>
  </si>
  <si>
    <t>Economic College</t>
  </si>
  <si>
    <t>Technical College “Stefan Bănulescu”</t>
  </si>
  <si>
    <r>
      <rPr>
        <b/>
        <sz val="11"/>
        <rFont val="Trebuchet MS"/>
        <family val="2"/>
      </rPr>
      <t xml:space="preserve">Objective: </t>
    </r>
    <r>
      <rPr>
        <sz val="11"/>
        <rFont val="Trebuchet MS"/>
        <family val="2"/>
      </rPr>
      <t>to increase the cooperation of the relevant institutions/ organizations/key actors from Romania and Bulgaria, making the educational system more efficient by involving their representatives and the key actors in the educational program.</t>
    </r>
  </si>
  <si>
    <t>15.1.1.037</t>
  </si>
  <si>
    <t>“The streamline of the traffic in the cross border Danubian area”</t>
  </si>
  <si>
    <t>Teritorial Administrative Unit Mehedinti County</t>
  </si>
  <si>
    <t>Dolna Mitropolia Municipality</t>
  </si>
  <si>
    <r>
      <t xml:space="preserve">Objective: </t>
    </r>
    <r>
      <rPr>
        <sz val="11"/>
        <rFont val="Trebuchet MS"/>
        <family val="2"/>
      </rPr>
      <t xml:space="preserve">Improving the planning, development and coordination of cross border transport systems for better connections to TEN-T transport network.
</t>
    </r>
  </si>
  <si>
    <t>15.3.1.040</t>
  </si>
  <si>
    <t>“Co-ordinated and efficient reactions of the authorities in the emergency situations in Dolj-Vratsa region (Acronym: DJ-VR: R.A.E.S)”</t>
  </si>
  <si>
    <t>22.12.2017</t>
  </si>
  <si>
    <t>Teritorial Administrative Unit Dolj County</t>
  </si>
  <si>
    <t>Inspectorate For  Emergency Situations Oltenia, Dolj County</t>
  </si>
  <si>
    <t>Municipality of Vratsa</t>
  </si>
  <si>
    <r>
      <t xml:space="preserve">Objective: </t>
    </r>
    <r>
      <rPr>
        <sz val="11"/>
        <rFont val="Trebuchet MS"/>
        <family val="2"/>
      </rPr>
      <t>Improving the joint risk management in DJ-VR cross-border area.</t>
    </r>
  </si>
  <si>
    <t xml:space="preserve">Financing Agreement for the activities of the National Authority regarding the  implementation of Interreg V-A Romania-Bulgaria </t>
  </si>
  <si>
    <t>Objective: ensuring the implementation of Interreg V-A Romania-Bulgaria Programme</t>
  </si>
  <si>
    <t>Ministry of Regional Development and Public Works (National Authority)</t>
  </si>
  <si>
    <t>Financing Contract for the activities of the First Level Control Unit within CBC ROC regarding the implementation of Interreg V-A Romania-Bulgaria Programme (Contract de finanţare a activităţilor Unităţii de Control de Prim nivel din cadrul Biroului Regional pentru Cooperare Transfrontalieră Călăraşi privind implementarea Interreg V-A România-Bulgaria) – 2018-2020</t>
  </si>
  <si>
    <t>ROBG-792</t>
  </si>
  <si>
    <t>ROBG-317</t>
  </si>
  <si>
    <t>ROBG-117</t>
  </si>
  <si>
    <t>ROBG-39</t>
  </si>
  <si>
    <t>ROBG-622</t>
  </si>
  <si>
    <t>ROBG-113</t>
  </si>
  <si>
    <t>ROBG-116</t>
  </si>
  <si>
    <t>ROBG-118</t>
  </si>
  <si>
    <t>ROBG-180</t>
  </si>
  <si>
    <t>ROBG-493</t>
  </si>
  <si>
    <t>02.08.2018</t>
  </si>
  <si>
    <t>Tsenovo Municipality</t>
  </si>
  <si>
    <t>18.07.2018</t>
  </si>
  <si>
    <t>16.4.2.046</t>
  </si>
  <si>
    <t>Stimulation and increase of the employment and cross-border mobility in the cross-border region</t>
  </si>
  <si>
    <t>17.04.2018</t>
  </si>
  <si>
    <t xml:space="preserve">Municipality of Belene </t>
  </si>
  <si>
    <t>Ovidius University Constanta</t>
  </si>
  <si>
    <t>Silistra- Ecofriendly- Viable- Electrical- Navodari Transport</t>
  </si>
  <si>
    <t>Improving the connection to the TEN-T network in the cross-border area Medgidia – Dobrich</t>
  </si>
  <si>
    <t>Territorial Administrative Unit - Navodari Municipality</t>
  </si>
  <si>
    <t xml:space="preserve">Silistra Municipality </t>
  </si>
  <si>
    <r>
      <t xml:space="preserve">Objective: </t>
    </r>
    <r>
      <rPr>
        <sz val="11"/>
        <rFont val="Trebuchet MS"/>
        <family val="2"/>
      </rPr>
      <t>Improving tertiary nodes connection by reconstruction of 4315m of road and introducing eco-friendly-transportation in the Silistra-Navodari cross-border area.</t>
    </r>
  </si>
  <si>
    <t>Territorial Administrative Unit - Medgidia Municipality</t>
  </si>
  <si>
    <t>Dobrich Municipality</t>
  </si>
  <si>
    <r>
      <t xml:space="preserve">Objective: </t>
    </r>
    <r>
      <rPr>
        <sz val="11"/>
        <rFont val="Trebuchet MS"/>
        <family val="2"/>
      </rPr>
      <t xml:space="preserve">to bring together communities and businesses from Medgidia and Dobrich by improving the cross-border transport system using a better connection to TEN-T network. </t>
    </r>
  </si>
  <si>
    <t>Targeted efforts for improving road infrastructure in the cross border area</t>
  </si>
  <si>
    <t>Territorial Administrative Unit - Dolj County</t>
  </si>
  <si>
    <t xml:space="preserve">Road Infrastructure Agency </t>
  </si>
  <si>
    <r>
      <t>Objective:</t>
    </r>
    <r>
      <rPr>
        <sz val="11"/>
        <rFont val="Trebuchet MS"/>
        <family val="2"/>
      </rPr>
      <t xml:space="preserve"> to improve the development and coordination of cross-border transport systems for better connections to TEN-T transport network from Dolj and Pleven counties.</t>
    </r>
  </si>
  <si>
    <t>Streamlining the joint response actions to emergency situations</t>
  </si>
  <si>
    <t>16.05.2018</t>
  </si>
  <si>
    <t>General Inspectorate for Emergency Situations</t>
  </si>
  <si>
    <t>Directorate General Fire Safety and Civil Protection - Ministry of the Interior</t>
  </si>
  <si>
    <t>University fo Ruse "Angel Kanchev"</t>
  </si>
  <si>
    <t>Ruse District Administration</t>
  </si>
  <si>
    <t>ROBG-507</t>
  </si>
  <si>
    <t>KIDS - An unique travelling concept in the RO-BG area for children and their families</t>
  </si>
  <si>
    <t>29.06.2018</t>
  </si>
  <si>
    <t>Center of Consultancy and Project Management – Europroject</t>
  </si>
  <si>
    <t>Business Innovation Center Innobridge</t>
  </si>
  <si>
    <r>
      <rPr>
        <b/>
        <sz val="11"/>
        <rFont val="Trebuchet MS"/>
        <family val="2"/>
      </rPr>
      <t>Objective:</t>
    </r>
    <r>
      <rPr>
        <sz val="11"/>
        <rFont val="Trebuchet MS"/>
        <family val="2"/>
      </rPr>
      <t xml:space="preserve"> to improve the promotion and exploitation of the natural and cultural heritage from the cross-border area through offering children and their families a unique travelling concept in the RO-BG cross-border area: 3 guided tours designed especially for children and their families promoting the tourism attractions and activities in the cross-border area – Fun and Sports Tour, Cultural Tour, Natural Landscapes Tour.</t>
    </r>
  </si>
  <si>
    <t xml:space="preserve"> Financing Agreement for the activities of the National Authority regarding the implementation of Interreg V-A Romania-Bulgaria for the period 2018-2020
</t>
  </si>
  <si>
    <t>ROBG-826</t>
  </si>
  <si>
    <r>
      <rPr>
        <b/>
        <sz val="11"/>
        <rFont val="Trebuchet MS"/>
        <family val="2"/>
      </rPr>
      <t>Objective</t>
    </r>
    <r>
      <rPr>
        <sz val="11"/>
        <rFont val="Trebuchet MS"/>
        <family val="2"/>
      </rPr>
      <t>: ensuring the implementation of Interreg V-A Romania-Bulgaria Programme</t>
    </r>
  </si>
  <si>
    <r>
      <rPr>
        <b/>
        <sz val="11"/>
        <rFont val="Trebuchet MS"/>
        <family val="2"/>
      </rPr>
      <t>Objective:</t>
    </r>
    <r>
      <rPr>
        <sz val="11"/>
        <rFont val="Trebuchet MS"/>
        <family val="2"/>
      </rPr>
      <t xml:space="preserve"> ensuring the implementation of Interreg V-A Romania-Bulgaria Programme </t>
    </r>
  </si>
  <si>
    <t>ROBG-827</t>
  </si>
  <si>
    <t>ROBG-348</t>
  </si>
  <si>
    <t>Angling Along the Danube: Danube Fishing Routes</t>
  </si>
  <si>
    <t>04.07.2018</t>
  </si>
  <si>
    <r>
      <rPr>
        <b/>
        <sz val="11"/>
        <rFont val="Trebuchet MS"/>
        <family val="2"/>
      </rPr>
      <t xml:space="preserve">Objective: </t>
    </r>
    <r>
      <rPr>
        <sz val="11"/>
        <rFont val="Trebuchet MS"/>
        <family val="2"/>
      </rPr>
      <t>to improve the sustainable use of natural heritage and resources through development of common tourism products based on recreational fishing.</t>
    </r>
  </si>
  <si>
    <t>ROBG-439</t>
  </si>
  <si>
    <t>ROBG-408</t>
  </si>
  <si>
    <t>ROBG-432</t>
  </si>
  <si>
    <t>ROBG-375</t>
  </si>
  <si>
    <t>“Dolj – Montana: Joint steps for a better connectivity”</t>
  </si>
  <si>
    <t>Road Infrastructure Agency</t>
  </si>
  <si>
    <r>
      <t xml:space="preserve">Objective: </t>
    </r>
    <r>
      <rPr>
        <sz val="11"/>
        <rFont val="Trebuchet MS"/>
        <family val="2"/>
      </rPr>
      <t>to improve the development and coordination of cross-border transport systems for better connections to TEN-T transport network from Dolj and Montana counties.</t>
    </r>
  </si>
  <si>
    <t>ROBG-581</t>
  </si>
  <si>
    <t>"The Living human treasures of the cross-border region"</t>
  </si>
  <si>
    <t>11.07.2018</t>
  </si>
  <si>
    <t>10.07.2019</t>
  </si>
  <si>
    <t>Vidin fund "Chitalishta"</t>
  </si>
  <si>
    <t>Territorial Administrative Unit - Cetate Commune</t>
  </si>
  <si>
    <r>
      <rPr>
        <b/>
        <sz val="11"/>
        <rFont val="Trebuchet MS"/>
        <family val="2"/>
      </rPr>
      <t>Objective:</t>
    </r>
    <r>
      <rPr>
        <sz val="11"/>
        <rFont val="Trebuchet MS"/>
        <family val="2"/>
      </rPr>
      <t xml:space="preserve"> popularization of the unique Intangible cultural heritage, with which is rich the cross – border region and it will demonstrate the huge potential, which this heritage has as tourist resource.</t>
    </r>
  </si>
  <si>
    <t>ROBG-291</t>
  </si>
  <si>
    <t>Green Tourism Products</t>
  </si>
  <si>
    <t>19.07.2018</t>
  </si>
  <si>
    <t xml:space="preserve">Association Sport Club ACTIS </t>
  </si>
  <si>
    <t>ARETE-SPORT</t>
  </si>
  <si>
    <t>Association for Improving Human Relations Harald Gormsson</t>
  </si>
  <si>
    <r>
      <rPr>
        <b/>
        <sz val="11"/>
        <rFont val="Trebuchet MS"/>
        <family val="2"/>
      </rPr>
      <t>Objective:</t>
    </r>
    <r>
      <rPr>
        <sz val="11"/>
        <rFont val="Trebuchet MS"/>
        <family val="2"/>
      </rPr>
      <t xml:space="preserve"> to develop 2 integrated tourism products based on green and healthy activities with small costs and easy to do in the cross border region.</t>
    </r>
  </si>
  <si>
    <t>ROBG-351</t>
  </si>
  <si>
    <t>ROBG-393</t>
  </si>
  <si>
    <t>Integrated risk management and efficient reactions of authorities for civil safety</t>
  </si>
  <si>
    <r>
      <t xml:space="preserve">Objective: </t>
    </r>
    <r>
      <rPr>
        <sz val="11"/>
        <rFont val="Trebuchet MS"/>
        <family val="2"/>
      </rPr>
      <t>To streamline the joint response in emergency situations in the cross-border area through common trainings in specialized polygons, procurement of specialized equipment and by improving common cross-border operational framework for emergency situations.</t>
    </r>
  </si>
  <si>
    <t>24.07.2018</t>
  </si>
  <si>
    <t>Territorial Administrativ Unit Ovidiu Municipality</t>
  </si>
  <si>
    <t>Shabla Municipality</t>
  </si>
  <si>
    <r>
      <t xml:space="preserve">Objective: </t>
    </r>
    <r>
      <rPr>
        <sz val="11"/>
        <rFont val="Trebuchet MS"/>
        <family val="2"/>
      </rPr>
      <t>to bring together the people, communities and economies of the Romania-Bulgaria border region to participate in the joint development of a cooperative area using its human, natural and environmental resources and advantages in a sustainable way.</t>
    </r>
  </si>
  <si>
    <t>ROBG-407</t>
  </si>
  <si>
    <t>"Restoration of unique common cultural heritage and promotion of joint tourism product "Hamangia - first civilisation of old Europe"</t>
  </si>
  <si>
    <t>27.07.2018</t>
  </si>
  <si>
    <t xml:space="preserve"> Shabla Municipality</t>
  </si>
  <si>
    <t>Territorial Administrative Unit - Cernavoda Municipality</t>
  </si>
  <si>
    <r>
      <rPr>
        <b/>
        <sz val="11"/>
        <rFont val="Trebuchet MS"/>
        <family val="2"/>
      </rPr>
      <t xml:space="preserve">Objective: </t>
    </r>
    <r>
      <rPr>
        <sz val="11"/>
        <rFont val="Trebuchet MS"/>
        <family val="2"/>
      </rPr>
      <t>to improve the sustainable use of the cultural heritage - the Hamangia Culture in Bulgarian and Romanian Dobrudzha (Dobrogea) Region through joint efforts and actions regarding preservation and valorization of the Hamangia cultural heritage with a view of development of a joint integrated tourism product "Hamangia" and its joint promotion and management.</t>
    </r>
  </si>
  <si>
    <t>ROBG-274</t>
  </si>
  <si>
    <t>Uniform standards, enhanced coordination – common security</t>
  </si>
  <si>
    <t>28.07.2018</t>
  </si>
  <si>
    <r>
      <t xml:space="preserve">Objective: </t>
    </r>
    <r>
      <rPr>
        <sz val="11"/>
        <rFont val="Trebuchet MS"/>
        <family val="2"/>
      </rPr>
      <t>to serve all the inhabitants in the project programme area and according to the regulation of establishment all the protection measures in field of flood, forest, earthquake, domestic and each one that could be assisted is the scope of the Crisis center.</t>
    </r>
  </si>
  <si>
    <t>Svishtov Municipality</t>
  </si>
  <si>
    <t xml:space="preserve">Territorial Administrativ Unit Zimnicea City </t>
  </si>
  <si>
    <t>ROBG-823</t>
  </si>
  <si>
    <t>ROBG-356</t>
  </si>
  <si>
    <t>Natural heritage - natural/bio resources’ services</t>
  </si>
  <si>
    <t>31.07.2018</t>
  </si>
  <si>
    <t>30.01.2020</t>
  </si>
  <si>
    <t>National Center for Information Service Association (NCIS)</t>
  </si>
  <si>
    <r>
      <rPr>
        <b/>
        <sz val="11"/>
        <rFont val="Trebuchet MS"/>
        <family val="2"/>
      </rPr>
      <t xml:space="preserve">Objective: </t>
    </r>
    <r>
      <rPr>
        <sz val="11"/>
        <rFont val="Trebuchet MS"/>
        <family val="2"/>
      </rPr>
      <t>to create common innovative touristic products on the brand NATBIOT and to improve the quality and marketing of services in tourism that lead to the sustainable use of natural and cultural heritage and resources on the targeted cross border area Dolj, Olt, Mehedinti (RO)-Vidin, Montana, Vratsa and Pleven (BG).</t>
    </r>
  </si>
  <si>
    <t>ROBG-417</t>
  </si>
  <si>
    <t>CBC partnership Tsenovo-Hotarele-Greaca against nature risks</t>
  </si>
  <si>
    <t>Territorial Administrativ Unit Hotarele Commune</t>
  </si>
  <si>
    <t>Territorial Administrativ Unit Greaca Commune</t>
  </si>
  <si>
    <r>
      <t xml:space="preserve">Objective: </t>
    </r>
    <r>
      <rPr>
        <sz val="11"/>
        <rFont val="Trebuchet MS"/>
        <family val="2"/>
      </rPr>
      <t>to improve joint risk management in the cross-border area through the development and adoption of a joint cross-border partnership between Tsenovo Municipality, Hotarele Commune and Greaca Commune so that they can better co-ordinate and react efficiently in emergency situations caused by natural disasters, such as flood, fire, heat waves, earthquakes, storms, etc.</t>
    </r>
  </si>
  <si>
    <t>ROBG-424</t>
  </si>
  <si>
    <t>"Reconstruction and display of iconic cultural sites with high tourism potential in the Euroregion Ruse-Giurgiu"</t>
  </si>
  <si>
    <r>
      <rPr>
        <b/>
        <sz val="11"/>
        <rFont val="Trebuchet MS"/>
        <family val="2"/>
      </rPr>
      <t>Objective:</t>
    </r>
    <r>
      <rPr>
        <sz val="11"/>
        <rFont val="Trebuchet MS"/>
        <family val="2"/>
      </rPr>
      <t xml:space="preserve"> to improve the historical heritage of the Ruse-Giurgiu CBC region regarding its sustainable use and to raise the public awareness of its cross-border importance.</t>
    </r>
  </si>
  <si>
    <t>ROBG-399</t>
  </si>
  <si>
    <t>Dragon boats</t>
  </si>
  <si>
    <t>01.08.2018</t>
  </si>
  <si>
    <t>31.01.2020</t>
  </si>
  <si>
    <t>Agency for Regional Development and Business Center – Vidin (ARDBC Vidin)</t>
  </si>
  <si>
    <t>Associaton "Consult-Group"</t>
  </si>
  <si>
    <r>
      <rPr>
        <b/>
        <sz val="11"/>
        <rFont val="Trebuchet MS"/>
        <family val="2"/>
      </rPr>
      <t xml:space="preserve">Objective: </t>
    </r>
    <r>
      <rPr>
        <sz val="11"/>
        <rFont val="Trebuchet MS"/>
        <family val="2"/>
      </rPr>
      <t>to create a new joint tourism product and to promote it throughout the whole CBC area, allowing a large number of people to get in touch with the biggest flowing natural phenomenon and unifying factor for both countries - the Danube.</t>
    </r>
  </si>
  <si>
    <t>ROBG-449</t>
  </si>
  <si>
    <t>Remember the war, appreciate your liberty</t>
  </si>
  <si>
    <r>
      <rPr>
        <b/>
        <sz val="11"/>
        <rFont val="Trebuchet MS"/>
        <family val="2"/>
      </rPr>
      <t xml:space="preserve">Objective: </t>
    </r>
    <r>
      <rPr>
        <sz val="11"/>
        <rFont val="Trebuchet MS"/>
        <family val="2"/>
      </rPr>
      <t>to create epochal and historical atmosphere through original items or uniforms and gear manufactured including edged weapons and fire arms replicas, congruent with the original historical items, for the period commemorated.</t>
    </r>
  </si>
  <si>
    <t>ROBG-420</t>
  </si>
  <si>
    <t>Memory and Future. Stories about the Danube Civilization</t>
  </si>
  <si>
    <t>NGO ‘Paralel-Silistra’</t>
  </si>
  <si>
    <t>Rousse Regional Museum of History</t>
  </si>
  <si>
    <t>ACCES Association – Calarasi</t>
  </si>
  <si>
    <t>“Dunarea Calaraseana” Fishing Local Action Group Association</t>
  </si>
  <si>
    <r>
      <rPr>
        <b/>
        <sz val="11"/>
        <rFont val="Trebuchet MS"/>
        <family val="2"/>
      </rPr>
      <t xml:space="preserve">Objective: </t>
    </r>
    <r>
      <rPr>
        <sz val="11"/>
        <rFont val="Trebuchet MS"/>
        <family val="2"/>
      </rPr>
      <t>Improve the sustainable use of resources along the Danube banks by valorizing the cross-border fishermen cultural heritage as an example of conservation of a healthy aquatic and terrestrial ecosystem.</t>
    </r>
  </si>
  <si>
    <t>ROBG-358</t>
  </si>
  <si>
    <t>Living human treasures</t>
  </si>
  <si>
    <t>Association “Regional partnerships for sustainable development – Vidin”
RPSD – Vidin</t>
  </si>
  <si>
    <t>“Regional Development Agency and Business Center 2000”
‘RDA&amp;BC 2000”</t>
  </si>
  <si>
    <r>
      <rPr>
        <b/>
        <sz val="11"/>
        <rFont val="Trebuchet MS"/>
        <family val="2"/>
      </rPr>
      <t xml:space="preserve">Objective: </t>
    </r>
    <r>
      <rPr>
        <sz val="11"/>
        <rFont val="Trebuchet MS"/>
        <family val="2"/>
      </rPr>
      <t>to promote local authentic culture in the field of authentic dances, singing and typical
culinary and through organization and coordination of culture events to provide professional tourism offer ready for sale from touroperators and use of individual tourists.</t>
    </r>
  </si>
  <si>
    <t>ROBG-337</t>
  </si>
  <si>
    <t>"Culture Green"</t>
  </si>
  <si>
    <t>07.08.2018</t>
  </si>
  <si>
    <t>Cultural House “Razvitie-1869”- Vratsa</t>
  </si>
  <si>
    <t>Territorial Administrative Unit - Piatra Olt Municipality</t>
  </si>
  <si>
    <r>
      <rPr>
        <b/>
        <sz val="11"/>
        <rFont val="Trebuchet MS"/>
        <family val="2"/>
      </rPr>
      <t>Objective:</t>
    </r>
    <r>
      <rPr>
        <sz val="11"/>
        <rFont val="Trebuchet MS"/>
        <family val="2"/>
      </rPr>
      <t xml:space="preserve"> to develop and promote the cultural heritage of Vratsa – Piatra Olt region, and thus increase the attractiveness of the cross-border region.</t>
    </r>
  </si>
  <si>
    <t>ROBG-491</t>
  </si>
  <si>
    <t>"Developing common tourism products and rehabilitation of cultural heritage"</t>
  </si>
  <si>
    <t>08.08.2018</t>
  </si>
  <si>
    <t>Municipality of Silistra</t>
  </si>
  <si>
    <t>Territorial Administrative Unit - Calarasi County</t>
  </si>
  <si>
    <r>
      <rPr>
        <b/>
        <sz val="11"/>
        <rFont val="Trebuchet MS"/>
        <family val="2"/>
      </rPr>
      <t>Objective:</t>
    </r>
    <r>
      <rPr>
        <sz val="11"/>
        <rFont val="Trebuchet MS"/>
        <family val="2"/>
      </rPr>
      <t xml:space="preserve"> to bring together the people, communities and economies of the Silistra - Calarasi border region, by participating in joint development of a cooperative area, using its natural heritage and resources and cultural heritage in a sustainable way.</t>
    </r>
  </si>
  <si>
    <t>ROBG-277</t>
  </si>
  <si>
    <t>Danube on 2 wheels</t>
  </si>
  <si>
    <t>09.08.2018</t>
  </si>
  <si>
    <t>08.02.2020</t>
  </si>
  <si>
    <t>Sport for you and me - sports club canoeing, boxing and powerlifting</t>
  </si>
  <si>
    <r>
      <rPr>
        <b/>
        <sz val="11"/>
        <rFont val="Trebuchet MS"/>
        <family val="2"/>
      </rPr>
      <t xml:space="preserve">Objectives: </t>
    </r>
    <r>
      <rPr>
        <sz val="11"/>
        <rFont val="Trebuchet MS"/>
        <family val="2"/>
      </rPr>
      <t>to create 3 new integrated tourism products in order to facilitate better utilization of joint tourism potentials.</t>
    </r>
  </si>
  <si>
    <t>ROBG-509</t>
  </si>
  <si>
    <t xml:space="preserve">Cross-Border Religious Heritage </t>
  </si>
  <si>
    <r>
      <rPr>
        <b/>
        <sz val="11"/>
        <rFont val="Trebuchet MS"/>
        <family val="2"/>
      </rPr>
      <t xml:space="preserve">Objective: </t>
    </r>
    <r>
      <rPr>
        <sz val="11"/>
        <rFont val="Trebuchet MS"/>
        <family val="2"/>
      </rPr>
      <t>to promote Vidin, Montana, Vratsa, Pleven, Tarnovo and Ruse districts in Bulgaria and Olt, Dolj and Mehedinți counties in Romania as destinations for religious tourism.</t>
    </r>
  </si>
  <si>
    <t xml:space="preserve">Association AISSER Calarasi </t>
  </si>
  <si>
    <t>ROBG-418</t>
  </si>
  <si>
    <t>Investing in Road Safety and Improving the Connectivity of Ruse Municipality and Giurgiu County to TEN-T Transport Network</t>
  </si>
  <si>
    <t>Territorial Administrative Unit - Giurgiu County</t>
  </si>
  <si>
    <r>
      <t xml:space="preserve">Objective: </t>
    </r>
    <r>
      <rPr>
        <sz val="11"/>
        <rFont val="Trebuchet MS"/>
        <family val="2"/>
      </rPr>
      <t xml:space="preserve"> improving and modernizing the road infrastructure providing connection to the
TEN-T network and development of a Joint Traffic Security Strategy for Ruse-Giurgiu CBC Region and conducting joint awareness
raising campaigns for traffic security education of the population in partnership with relevant stakeholder institutions on both
sides of the border.</t>
    </r>
  </si>
  <si>
    <t>“Improved nodes Giurgiu-Byala for better connection to TEN-T infrastructure”</t>
  </si>
  <si>
    <t>Byala Municipality</t>
  </si>
  <si>
    <r>
      <t xml:space="preserve">Objective: </t>
    </r>
    <r>
      <rPr>
        <sz val="11"/>
        <rFont val="Trebuchet MS"/>
        <family val="2"/>
      </rPr>
      <t>to improve the joint transport system through effective connection of Giurgiu County and Byala communities with core and comprehensive TEN-T transport network.</t>
    </r>
  </si>
  <si>
    <t>ROBG-384</t>
  </si>
  <si>
    <t>Joint Adventure on the Mountain Paths</t>
  </si>
  <si>
    <t>23.08.2018</t>
  </si>
  <si>
    <t>22.02.2020</t>
  </si>
  <si>
    <t>Romanian Association for Electronic and Software Industry - Oltenia Subsidiary</t>
  </si>
  <si>
    <t>Agency for Regional Development and Business Center – Vidin</t>
  </si>
  <si>
    <t>“Regional Development Agency and Business Center 2000”</t>
  </si>
  <si>
    <r>
      <rPr>
        <b/>
        <sz val="11"/>
        <rFont val="Trebuchet MS"/>
        <family val="2"/>
      </rPr>
      <t xml:space="preserve">Objective: </t>
    </r>
    <r>
      <rPr>
        <sz val="11"/>
        <rFont val="Trebuchet MS"/>
        <family val="2"/>
      </rPr>
      <t xml:space="preserve">to support the sustainable development of the cross-border tourism from Romania and Bulgaria and to increase the promotion of the mountaine area from district Mehedinti and counties Vidin and Montana by creating new products and services and through direct involvement all interested stakeholders in tourism development that will increase the number of the tourists in the region. </t>
    </r>
  </si>
  <si>
    <t>ROBG-511</t>
  </si>
  <si>
    <t>24.08.2018</t>
  </si>
  <si>
    <t>Territorial Administrative Unit - Costesti Village</t>
  </si>
  <si>
    <t>Tsarevets  City Hall, Svishtov Municipality</t>
  </si>
  <si>
    <r>
      <rPr>
        <b/>
        <sz val="11"/>
        <rFont val="Trebuchet MS"/>
        <family val="2"/>
      </rPr>
      <t xml:space="preserve">Objective: </t>
    </r>
    <r>
      <rPr>
        <sz val="11"/>
        <rFont val="Trebuchet MS"/>
        <family val="2"/>
      </rPr>
      <t>To enhance the sustainable use of resources and cultural heritage in Contesti and Tsarevets</t>
    </r>
  </si>
  <si>
    <t>ROBG-244</t>
  </si>
  <si>
    <t>JOINT INVESTMENTS IN THE FIELD OF EMERGENCY SITUATIONS FOR OLT COUNTY COUNCIL AND DOLNA MITROPOLIA MUNICIPALITY</t>
  </si>
  <si>
    <t>25.08.2018</t>
  </si>
  <si>
    <t xml:space="preserve">Territorial Administrativ Unit Olt County </t>
  </si>
  <si>
    <r>
      <t xml:space="preserve">Objective: </t>
    </r>
    <r>
      <rPr>
        <sz val="11"/>
        <rFont val="Trebuchet MS"/>
        <family val="2"/>
      </rPr>
      <t>to improve the efficient reaction, as well as to ensure high-level preparedness and reduced intervention time, as well as boost closer cooperation of the relevant authorities in case of disasters in the envisaged cross-border region of Olt-DMM area.</t>
    </r>
  </si>
  <si>
    <r>
      <rPr>
        <b/>
        <sz val="11"/>
        <rFont val="Trebuchet MS"/>
        <family val="2"/>
      </rPr>
      <t>Objective:</t>
    </r>
    <r>
      <rPr>
        <sz val="11"/>
        <rFont val="Trebuchet MS"/>
        <family val="2"/>
      </rPr>
      <t xml:space="preserve"> To stimulate the labor mobility and job opportunities through providing favorable conditions for development of joint business and entrepreneurships in the cross-border region.</t>
    </r>
  </si>
  <si>
    <t>ROBG-471</t>
  </si>
  <si>
    <t>New destinations in cross-border tourism</t>
  </si>
  <si>
    <t>Tradition and Dance – Bridge over the Danube</t>
  </si>
  <si>
    <t>30.08.2018</t>
  </si>
  <si>
    <t>Municipality Of Varshets</t>
  </si>
  <si>
    <t>The Oltenia Museum Craiova, MOC</t>
  </si>
  <si>
    <r>
      <rPr>
        <b/>
        <sz val="11"/>
        <rFont val="Trebuchet MS"/>
        <family val="2"/>
      </rPr>
      <t>Objective:</t>
    </r>
    <r>
      <rPr>
        <sz val="11"/>
        <rFont val="Trebuchet MS"/>
        <family val="2"/>
      </rPr>
      <t xml:space="preserve"> to promote cooperation among institutions and people by using the cultural and natural resources in a sustainable touristic way</t>
    </r>
  </si>
  <si>
    <t>ROBG-410</t>
  </si>
  <si>
    <t>Discover Rroma Treasures!</t>
  </si>
  <si>
    <t>01.09.2018</t>
  </si>
  <si>
    <t>29.02.2020</t>
  </si>
  <si>
    <t>Cross Border Association E(quilibrum) Environment (C.B.A.E.E.)</t>
  </si>
  <si>
    <t>Association “Regional partnerships for sustainable
development – Vidin”</t>
  </si>
  <si>
    <t>Regional Development Agency and Business Center 2000</t>
  </si>
  <si>
    <r>
      <rPr>
        <b/>
        <sz val="11"/>
        <rFont val="Trebuchet MS"/>
        <family val="2"/>
      </rPr>
      <t xml:space="preserve">Objective: </t>
    </r>
    <r>
      <rPr>
        <sz val="11"/>
        <rFont val="Trebuchet MS"/>
        <family val="2"/>
      </rPr>
      <t>to improve the sustainable use of cultural heritage through valorization of traditional Rroma culture in touristic products</t>
    </r>
  </si>
  <si>
    <t>ROBG-353</t>
  </si>
  <si>
    <t>Tourist Attractions of RO-BG CBC Territory – on a Click Distance</t>
  </si>
  <si>
    <t>Association Center for Development Montanesium</t>
  </si>
  <si>
    <r>
      <rPr>
        <b/>
        <sz val="11"/>
        <rFont val="Trebuchet MS"/>
        <family val="2"/>
      </rPr>
      <t xml:space="preserve">Objective: </t>
    </r>
    <r>
      <rPr>
        <sz val="11"/>
        <rFont val="Trebuchet MS"/>
        <family val="2"/>
      </rPr>
      <t>to bring together the people, communities and economies of the region of Dolj, Olt, Mehedinti, Vidin, Vratsa and Montana districts to participate in the joint development of common tourist potential, using its human, natural and environmental resources and advantages in a sustainable way and it directly corresponds with the Program strategic goal.</t>
    </r>
  </si>
  <si>
    <t>ROBG-467</t>
  </si>
  <si>
    <t>Legends, a path to more attractive tourist destination</t>
  </si>
  <si>
    <t>Private Benefit Association “Agency for Development of North-West Bulgaria”</t>
  </si>
  <si>
    <r>
      <rPr>
        <b/>
        <sz val="11"/>
        <rFont val="Trebuchet MS"/>
        <family val="2"/>
      </rPr>
      <t xml:space="preserve">Objective: </t>
    </r>
    <r>
      <rPr>
        <sz val="11"/>
        <rFont val="Trebuchet MS"/>
        <family val="2"/>
      </rPr>
      <t>to improve the touristic attractiveness of the targeted area (Dolj, Olt, Mehedinti, Montana, Vidin and Vratsa) by identifying, saving, preserving and promoting inestimable pieces of immaterial heritage, local legends, with the goal of improving the sustainable use of natural heritage and resources and cultural heritage.</t>
    </r>
  </si>
  <si>
    <t>ROBG-366</t>
  </si>
  <si>
    <t>Multi-cultural heritages and yachting on natural heritage Black Sea for a sustainable and creative tourism development  on the cross border area Constanta Dobrich</t>
  </si>
  <si>
    <t>Clopot Humanitarian Foundation</t>
  </si>
  <si>
    <t>European Institute for cultural tourism EUREKA NPO</t>
  </si>
  <si>
    <r>
      <rPr>
        <b/>
        <sz val="11"/>
        <rFont val="Trebuchet MS"/>
        <family val="2"/>
      </rPr>
      <t xml:space="preserve">Objective: </t>
    </r>
    <r>
      <rPr>
        <sz val="11"/>
        <rFont val="Trebuchet MS"/>
        <family val="2"/>
      </rPr>
      <t>To diversify touristic offers during season and prolonging it by putting in value the main characteristics of the area: tangible and intangible multi-cultural heritages (multiculturalism) and yachting on natural heritage Black Sea, developing innovative and creative tourism</t>
    </r>
  </si>
  <si>
    <t>ROBG-436</t>
  </si>
  <si>
    <t>Friendly destinations for seniors +55</t>
  </si>
  <si>
    <t>Foundation “Phoenix – 21 century”</t>
  </si>
  <si>
    <t xml:space="preserve">Association “Regional partnerships for sustainable development – Vidin” </t>
  </si>
  <si>
    <r>
      <rPr>
        <b/>
        <sz val="11"/>
        <rFont val="Trebuchet MS"/>
        <family val="2"/>
      </rPr>
      <t xml:space="preserve">Objective: </t>
    </r>
    <r>
      <rPr>
        <sz val="11"/>
        <rFont val="Trebuchet MS"/>
        <family val="2"/>
      </rPr>
      <t>to initiate development of tourism product designed for tourists aged 55+ in low season and set basis for promotion of such tourism product</t>
    </r>
  </si>
  <si>
    <t>ROBG-272</t>
  </si>
  <si>
    <t>RowAdventure</t>
  </si>
  <si>
    <t>05.09.2018</t>
  </si>
  <si>
    <t>04.03.2020</t>
  </si>
  <si>
    <t>Association AISSER Calarasi</t>
  </si>
  <si>
    <r>
      <rPr>
        <b/>
        <sz val="11"/>
        <rFont val="Trebuchet MS"/>
        <family val="2"/>
      </rPr>
      <t xml:space="preserve">Objective: </t>
    </r>
    <r>
      <rPr>
        <sz val="11"/>
        <rFont val="Trebuchet MS"/>
        <family val="2"/>
      </rPr>
      <t>to create 1 new integrated tourism product  in order to facilitate better utilization of joint tourism potentials.</t>
    </r>
  </si>
  <si>
    <t>ROBG-296</t>
  </si>
  <si>
    <t>YoungVolunteer</t>
  </si>
  <si>
    <t xml:space="preserve">Foundation “Sustainable development and prosperity” </t>
  </si>
  <si>
    <t xml:space="preserve">Theoretical  Highschool “Mihai Eminescu” </t>
  </si>
  <si>
    <t xml:space="preserve">High school  “Vasil Levski” </t>
  </si>
  <si>
    <r>
      <t xml:space="preserve">Objective: </t>
    </r>
    <r>
      <rPr>
        <sz val="11"/>
        <rFont val="Trebuchet MS"/>
        <family val="2"/>
      </rPr>
      <t>to create a volunteering community formed mainly of young people that are willing to help other people affected by emergency situations in partnership with the public authorities.</t>
    </r>
  </si>
  <si>
    <t>ROBG-397</t>
  </si>
  <si>
    <t>"Sustainable cross-border tourism products for Memorial Park “Grivitsa” and "Turnu" Fortress"</t>
  </si>
  <si>
    <t>06.09.2018</t>
  </si>
  <si>
    <t>Pleven Municipality</t>
  </si>
  <si>
    <t xml:space="preserve">Territorial Administrative Unit - Turnu Magurele Town </t>
  </si>
  <si>
    <t>ROBG-481</t>
  </si>
  <si>
    <t>Efficient management in emergency situations in the cross-border region Calarasi-Veliko Tarnovo</t>
  </si>
  <si>
    <t xml:space="preserve">Territorial Administrativ Unit Cаlаrаsi Cоunty </t>
  </si>
  <si>
    <t>Municipality of Pavlikeni</t>
  </si>
  <si>
    <t>Calarasi County Gendarmerie Inspectorate ”Brigade general Barbu Paraianu”</t>
  </si>
  <si>
    <r>
      <t xml:space="preserve">Objective: </t>
    </r>
    <r>
      <rPr>
        <sz val="11"/>
        <rFont val="Trebuchet MS"/>
        <family val="2"/>
      </rPr>
      <t>To bring together the people, communities and economies of the Romania-Bulgaria border region to participate in the joint development of a cooperative area, using its human, natural and environmental resources and advantages in a sustainable way.</t>
    </r>
  </si>
  <si>
    <r>
      <rPr>
        <b/>
        <sz val="11"/>
        <rFont val="Trebuchet MS"/>
        <family val="2"/>
      </rPr>
      <t xml:space="preserve">Objective: </t>
    </r>
    <r>
      <rPr>
        <sz val="11"/>
        <rFont val="Trebuchet MS"/>
        <family val="2"/>
      </rPr>
      <t>to improve the sustainable use of Pleven-Turnu Magurele historical and cultural heritage by identifying, developing and promoting thematic alternative cross-border tourist products and services for Memorial Park “Grivitsa” and Turnu Fortress.</t>
    </r>
  </si>
  <si>
    <t>ROBG-368</t>
  </si>
  <si>
    <t>Active art for attractive tourism</t>
  </si>
  <si>
    <t>05.03.2020</t>
  </si>
  <si>
    <t>Association "Institute for Territorial Innovations and Cooperation - ITIC"</t>
  </si>
  <si>
    <t>Valahia Transalpina Professional Association</t>
  </si>
  <si>
    <r>
      <rPr>
        <b/>
        <sz val="11"/>
        <rFont val="Trebuchet MS"/>
        <family val="2"/>
      </rPr>
      <t xml:space="preserve">Objective: </t>
    </r>
    <r>
      <rPr>
        <sz val="11"/>
        <rFont val="Trebuchet MS"/>
        <family val="2"/>
      </rPr>
      <t>to create a thematic art &amp; culture tourist product based on the natural and cultural heritage in order to promote the CBC region as more attractive tourist destination and better use the potential of the tourism on the lower Danube.</t>
    </r>
  </si>
  <si>
    <t>ROBG-425</t>
  </si>
  <si>
    <t>Well-developed transportation system in the Euroregion Ruse-Giurgiu for better connectivity with TEN-T network</t>
  </si>
  <si>
    <t>Territorial Administrative Unit - Giurgiu Town</t>
  </si>
  <si>
    <t>ROBG-476</t>
  </si>
  <si>
    <t>“Danube – A River with lot of common history”</t>
  </si>
  <si>
    <t>07.09.2018</t>
  </si>
  <si>
    <t>"Open hand" foundation</t>
  </si>
  <si>
    <r>
      <rPr>
        <b/>
        <sz val="11"/>
        <rFont val="Trebuchet MS"/>
        <family val="2"/>
      </rPr>
      <t xml:space="preserve">Objectives: </t>
    </r>
    <r>
      <rPr>
        <sz val="11"/>
        <rFont val="Trebuchet MS"/>
        <family val="2"/>
      </rPr>
      <t xml:space="preserve">
- Improving the protection, conservation, sustainable development, promotion and use of the cultural heritage with a common history in the region;
- Improving the socio-economic situation of the region and its development as a tourist destination with a common history.</t>
    </r>
  </si>
  <si>
    <t>ROBG-305</t>
  </si>
  <si>
    <t>Equipment save our lives</t>
  </si>
  <si>
    <t>18 Month 1 Days</t>
  </si>
  <si>
    <t>08.09.2018</t>
  </si>
  <si>
    <t>08.03.2020</t>
  </si>
  <si>
    <t>Montana Municipality</t>
  </si>
  <si>
    <t>Territorial Administrativ Unit - Motatei Commune</t>
  </si>
  <si>
    <r>
      <t xml:space="preserve">Objective: </t>
    </r>
    <r>
      <rPr>
        <sz val="11"/>
        <rFont val="Trebuchet MS"/>
        <family val="2"/>
      </rPr>
      <t>to improve joint risk management in the cross-border area</t>
    </r>
  </si>
  <si>
    <t>ROBG-501</t>
  </si>
  <si>
    <t>The Joint Strategy for the Touristic Development of the Giurgiu-Ruse Area</t>
  </si>
  <si>
    <t>07.11.2019</t>
  </si>
  <si>
    <t>Business Support Centre for Small and Medium Enterprises – Ruse</t>
  </si>
  <si>
    <r>
      <rPr>
        <b/>
        <sz val="11"/>
        <rFont val="Trebuchet MS"/>
        <family val="2"/>
      </rPr>
      <t xml:space="preserve">Objective: </t>
    </r>
    <r>
      <rPr>
        <sz val="11"/>
        <rFont val="Trebuchet MS"/>
        <family val="2"/>
      </rPr>
      <t xml:space="preserve">to contribute to the touristic development of the Giurgiu-Rousse area by providing local stakeholders (including public authorities, NGOs and economic actors) with a comprehensive strategy (based on a rigorous study of the cultural heritage of the area) to enhance the visibility of the two municipalities as visiting destinations and by facilitating the formation of a network of interested actors that would provide their input to the development of the strategy and provide the context for private-public collaboration as a means to put into practice the lines of action put forward by the strategy in the future. 
</t>
    </r>
  </si>
  <si>
    <t>ROBG-419</t>
  </si>
  <si>
    <t>"The Innovative Approach for Promotion of Cultural/Natural Heritage in the Bulgaria-Romania Cross-Border Region"</t>
  </si>
  <si>
    <t>11.09.2018</t>
  </si>
  <si>
    <t>Gorna Oryahovitsa Municipality</t>
  </si>
  <si>
    <t>Territorial Administrative Unit -  Rosiorii de Vede Town</t>
  </si>
  <si>
    <r>
      <rPr>
        <b/>
        <sz val="11"/>
        <rFont val="Trebuchet MS"/>
        <family val="2"/>
      </rPr>
      <t xml:space="preserve">Objective: </t>
    </r>
    <r>
      <rPr>
        <sz val="11"/>
        <rFont val="Trebuchet MS"/>
        <family val="2"/>
      </rPr>
      <t>to improve the sustainable use of cultural and natural heritage and resources in the cross-border area.</t>
    </r>
  </si>
  <si>
    <t>ROBG-453</t>
  </si>
  <si>
    <t>"Development of tourism potential, protection and promotion of the common heritage"</t>
  </si>
  <si>
    <t>12.09.2018</t>
  </si>
  <si>
    <t>Territorial Administrative Unit - Murfatlar Town</t>
  </si>
  <si>
    <r>
      <rPr>
        <b/>
        <sz val="11"/>
        <rFont val="Trebuchet MS"/>
        <family val="2"/>
      </rPr>
      <t xml:space="preserve">Objective: </t>
    </r>
    <r>
      <rPr>
        <sz val="11"/>
        <rFont val="Trebuchet MS"/>
        <family val="2"/>
      </rPr>
      <t>to support the sustainable socio-economic development of the cross-border region by enhancing the tourism potential related to the development and marketing of competitive tourist products.</t>
    </r>
  </si>
  <si>
    <t>ROBG-456</t>
  </si>
  <si>
    <t>HÎRȘOVA-DOBRICHKA, TOGETHER ON THE BEAUTIFUL ROAD OF SUSTAINABLE DEVELOPMENT THROUGH CROSS BORDER CULTURE</t>
  </si>
  <si>
    <t>Territorial Administrative Unit - Harsova Town</t>
  </si>
  <si>
    <t>Municipality of Dobrichka</t>
  </si>
  <si>
    <r>
      <rPr>
        <b/>
        <sz val="11"/>
        <rFont val="Trebuchet MS"/>
        <family val="2"/>
      </rPr>
      <t>Objective:</t>
    </r>
    <r>
      <rPr>
        <sz val="11"/>
        <rFont val="Trebuchet MS"/>
        <family val="2"/>
      </rPr>
      <t xml:space="preserve"> to improve the sustainable use of cultural heritage in the target cross border area (Hirsova-Dobrichka) through tourism.</t>
    </r>
  </si>
  <si>
    <t>ROBG-413</t>
  </si>
  <si>
    <t>Tales of Culture, History and Nature</t>
  </si>
  <si>
    <t>Videle Municipality</t>
  </si>
  <si>
    <t>Lyaskovets Municipality</t>
  </si>
  <si>
    <r>
      <rPr>
        <b/>
        <sz val="11"/>
        <rFont val="Trebuchet MS"/>
        <family val="2"/>
      </rPr>
      <t xml:space="preserve">Objective: </t>
    </r>
    <r>
      <rPr>
        <sz val="11"/>
        <rFont val="Trebuchet MS"/>
        <family val="2"/>
      </rPr>
      <t xml:space="preserve">to the improvement of the sustainable use of natural heritage and resources and cultural heritage. </t>
    </r>
  </si>
  <si>
    <t>ROBG-332</t>
  </si>
  <si>
    <t xml:space="preserve">JOINT VOLUNTEERING FOR A SAFER LIFE </t>
  </si>
  <si>
    <t>Municipality of Tutrakan</t>
  </si>
  <si>
    <t>Directorate General Fire Safety and Civil Protection – Ministry of the Interior</t>
  </si>
  <si>
    <t>National Association of Volunteers in the Republic of Bulgaria</t>
  </si>
  <si>
    <r>
      <t xml:space="preserve">Objective: </t>
    </r>
    <r>
      <rPr>
        <sz val="11"/>
        <rFont val="Trebuchet MS"/>
        <family val="2"/>
      </rPr>
      <t xml:space="preserve">to improve the mitigation capacity and rescue services in the cross border area focusing on grassroots approach – capacity building at community level. </t>
    </r>
  </si>
  <si>
    <t>ROBG-423</t>
  </si>
  <si>
    <t>"Culture in Eternity "</t>
  </si>
  <si>
    <t>13.09.2018</t>
  </si>
  <si>
    <t>Municipality of Elena</t>
  </si>
  <si>
    <r>
      <rPr>
        <b/>
        <sz val="11"/>
        <rFont val="Trebuchet MS"/>
        <family val="2"/>
      </rPr>
      <t xml:space="preserve">Objective: </t>
    </r>
    <r>
      <rPr>
        <sz val="11"/>
        <rFont val="Trebuchet MS"/>
        <family val="2"/>
      </rPr>
      <t>to improve the sustainable use of cultural heritage and encourage cultural tourism between partners in the CBC region.</t>
    </r>
  </si>
  <si>
    <t>ROBG-416</t>
  </si>
  <si>
    <t>Joint efforts against natural disasters</t>
  </si>
  <si>
    <t>Mezdra Municipality</t>
  </si>
  <si>
    <t>Gendarmerie Inspectorate Mehedinti County</t>
  </si>
  <si>
    <r>
      <rPr>
        <b/>
        <sz val="11"/>
        <rFont val="Trebuchet MS"/>
        <family val="2"/>
      </rPr>
      <t xml:space="preserve">Objective: </t>
    </r>
    <r>
      <rPr>
        <sz val="11"/>
        <rFont val="Trebuchet MS"/>
        <family val="2"/>
      </rPr>
      <t>to improve the joint risk management in the cross-border region in order to guarantee safety and improve the quality of life of the population in the target areas but also the of the surrounding municipalities through implementation of action plans and measures with high added value, specialized tools and equipment provision for hazards prevention and handling, professional trainings and land improving works.</t>
    </r>
  </si>
  <si>
    <t>ROBG-568</t>
  </si>
  <si>
    <t>Tourism as a bond of perspective development of border region</t>
  </si>
  <si>
    <t>Monatei Parish</t>
  </si>
  <si>
    <t>Territorial Administrative Unit - Motatei Commune</t>
  </si>
  <si>
    <t>ROBG-338</t>
  </si>
  <si>
    <t>"Joint Resources and Initiatives Dedicated to the Environmen"</t>
  </si>
  <si>
    <r>
      <rPr>
        <b/>
        <sz val="11"/>
        <rFont val="Trebuchet MS"/>
        <family val="2"/>
      </rPr>
      <t xml:space="preserve">Objective: </t>
    </r>
    <r>
      <rPr>
        <sz val="11"/>
        <rFont val="Trebuchet MS"/>
        <family val="2"/>
      </rPr>
      <t>to bring together the people in the region through protecting their common cultural and historic heritage and further contribute to their economic wellbeing; to improve the cultural heritage of the Euroregion and to increase public awareness of the importance of the cultural and historic heritage of the region through creating integrated tourism product - "Archeology and culture".</t>
    </r>
  </si>
  <si>
    <t>14.09.2018</t>
  </si>
  <si>
    <t>13.03.2020</t>
  </si>
  <si>
    <t>Territorial Administrative Unit - Baneasa Municipality</t>
  </si>
  <si>
    <t>Territorial Administrative Unit - Agigea Municipality</t>
  </si>
  <si>
    <t>Berkovitsa Municipality</t>
  </si>
  <si>
    <r>
      <rPr>
        <b/>
        <sz val="11"/>
        <rFont val="Trebuchet MS"/>
        <family val="2"/>
      </rPr>
      <t>Objective:</t>
    </r>
    <r>
      <rPr>
        <sz val="11"/>
        <rFont val="Trebuchet MS"/>
        <family val="2"/>
      </rPr>
      <t xml:space="preserve"> improving the sustainable use of natural heritage and resources and cultural heritage.</t>
    </r>
  </si>
  <si>
    <t>ROBG-576</t>
  </si>
  <si>
    <t>"Art &amp; culture - common cross-border assets in support of sustainable tourism development"</t>
  </si>
  <si>
    <t>13.09.2021</t>
  </si>
  <si>
    <t>Veliko Tarnovo Municipality (VTM)</t>
  </si>
  <si>
    <t>Territorial Administrative Unit - Calafat Municipality</t>
  </si>
  <si>
    <t>Face for Art and Culture Foundation</t>
  </si>
  <si>
    <r>
      <rPr>
        <b/>
        <sz val="11"/>
        <rFont val="Trebuchet MS"/>
        <family val="2"/>
      </rPr>
      <t xml:space="preserve">Objective: </t>
    </r>
    <r>
      <rPr>
        <sz val="11"/>
        <rFont val="Trebuchet MS"/>
        <family val="2"/>
      </rPr>
      <t>to valorize and improve the sustainable economic use of cultural assets and common cultural heritage within the CB region through development of a joint integrated tourism product based on promotion of new common thematic route ¨Art / Culture¨</t>
    </r>
  </si>
  <si>
    <t>ROBG-502</t>
  </si>
  <si>
    <t>Sustaining Rural Tourism in the Giurgiu-Ruse Area Through its Cultural Heritage</t>
  </si>
  <si>
    <t>13.11.2019</t>
  </si>
  <si>
    <t>Eastern Danube Convention &amp;Visitors Bureau Association</t>
  </si>
  <si>
    <r>
      <rPr>
        <b/>
        <sz val="11"/>
        <rFont val="Trebuchet MS"/>
        <family val="2"/>
      </rPr>
      <t xml:space="preserve">Objective: </t>
    </r>
    <r>
      <rPr>
        <sz val="11"/>
        <rFont val="Trebuchet MS"/>
        <family val="2"/>
      </rPr>
      <t xml:space="preserve">the development of an integrated approach to the promotion of the cultural intangible and tangible heritage of rural communities from both Giurgiu and Ruse in order to support local economic development and the evolution of rural tourism. </t>
    </r>
  </si>
  <si>
    <t>ROBG-522</t>
  </si>
  <si>
    <t>"Improvement of the transport safety in the common Bulgarian-Romanian stretch of the Danube river through development of the emergency response by cross-border cooperation"</t>
  </si>
  <si>
    <t>15.09.2018</t>
  </si>
  <si>
    <t>Executive Agency "Maritime Administration"</t>
  </si>
  <si>
    <t>Romanian Naval Authority (R.N.A.)</t>
  </si>
  <si>
    <r>
      <rPr>
        <b/>
        <sz val="11"/>
        <rFont val="Trebuchet MS"/>
        <family val="2"/>
      </rPr>
      <t xml:space="preserve">Objective: </t>
    </r>
    <r>
      <rPr>
        <sz val="11"/>
        <rFont val="Trebuchet MS"/>
        <family val="2"/>
      </rPr>
      <t xml:space="preserve">the improvement of transport safety and navigation on Danube River (Pan-European transport corridor). </t>
    </r>
  </si>
  <si>
    <t>ROBG-402</t>
  </si>
  <si>
    <t xml:space="preserve"> Fishing a cross border touristic opportunity/product and a sustainable use of natural heritage and resources</t>
  </si>
  <si>
    <t>14.03.2020</t>
  </si>
  <si>
    <t>Living Nature Foundation (LNF)</t>
  </si>
  <si>
    <t>Branch of It's Possible Association</t>
  </si>
  <si>
    <t>"Tourist Fishing Club" Association</t>
  </si>
  <si>
    <t>Association for Cross-Border Cooperation and Development “Danube Dobrudja” - Silistra</t>
  </si>
  <si>
    <r>
      <rPr>
        <b/>
        <sz val="11"/>
        <rFont val="Trebuchet MS"/>
        <family val="2"/>
      </rPr>
      <t xml:space="preserve">Objective: </t>
    </r>
    <r>
      <rPr>
        <sz val="11"/>
        <rFont val="Trebuchet MS"/>
        <family val="2"/>
      </rPr>
      <t>to make recreational fishing and derivatives activities promoting cultural tangible and intangible heritages a cross border branded touristic product improving sustainable use of natural heritage and resources and cultural heritages.</t>
    </r>
  </si>
  <si>
    <t>ROBG-458</t>
  </si>
  <si>
    <t>Joint risk management for efficient reactions of the local authorities in the emergency situations</t>
  </si>
  <si>
    <t>Territorial Administrativ Unit - Calarasi Town</t>
  </si>
  <si>
    <t>Belene Municipality</t>
  </si>
  <si>
    <r>
      <t xml:space="preserve">Objective: </t>
    </r>
    <r>
      <rPr>
        <sz val="11"/>
        <rFont val="Trebuchet MS"/>
        <family val="2"/>
      </rPr>
      <t>to improve joint risk management in the cross-border area covered by the two municipalities.</t>
    </r>
  </si>
  <si>
    <r>
      <rPr>
        <b/>
        <sz val="11"/>
        <rFont val="Trebuchet MS"/>
        <family val="2"/>
      </rPr>
      <t xml:space="preserve">Objective: </t>
    </r>
    <r>
      <rPr>
        <sz val="11"/>
        <rFont val="Trebuchet MS"/>
        <family val="2"/>
      </rPr>
      <t>modernizing the road infrastructure that is part of TEN-T network or that represents direct road connections to TEN-T by modernizing 6 662 m of infrastructure in Giurgiu Municipality, and 4 300 m in Ruse.</t>
    </r>
  </si>
  <si>
    <t>18.01.2020</t>
  </si>
  <si>
    <t>ROBG-452</t>
  </si>
  <si>
    <t>"Welcome to the middle ages"</t>
  </si>
  <si>
    <r>
      <rPr>
        <b/>
        <sz val="11"/>
        <rFont val="Trebuchet MS"/>
        <family val="2"/>
      </rPr>
      <t>Objective:</t>
    </r>
    <r>
      <rPr>
        <sz val="11"/>
        <rFont val="Trebuchet MS"/>
        <family val="2"/>
      </rPr>
      <t xml:space="preserve"> to improve the sustainable use of natural and cultural heritage of Mezdra and Dobrosloveni municipalities by establishing two important festivals – roman and medieval, reconstructing in attractive for tourists way the authentic life and traditions of the time, bringing together stakeholders able to contribute from all cross-border region and promoting the culture and history of the region. </t>
    </r>
  </si>
  <si>
    <t>28.09.2018</t>
  </si>
  <si>
    <t>Territorial Administrative Unit - Dobrosloveni Town</t>
  </si>
  <si>
    <t>ROBG-528</t>
  </si>
  <si>
    <t>A joint opened window to the universe mysteries</t>
  </si>
  <si>
    <t>04.10.2018</t>
  </si>
  <si>
    <t>Natural Science Museum Complex Constanta</t>
  </si>
  <si>
    <t>History Museum-Kavarna</t>
  </si>
  <si>
    <t>Mircea cel Batran Naval Academy</t>
  </si>
  <si>
    <t>Mircea cel Batran National College</t>
  </si>
  <si>
    <r>
      <rPr>
        <b/>
        <sz val="11"/>
        <rFont val="Trebuchet MS"/>
        <family val="2"/>
      </rPr>
      <t xml:space="preserve">Objective: </t>
    </r>
    <r>
      <rPr>
        <sz val="11"/>
        <rFont val="Trebuchet MS"/>
        <family val="2"/>
      </rPr>
      <t xml:space="preserve">to capitalize on the touristic potential of the region (both natural and cultural), by diversifying the touristic offer of the cross-border region, focusing on scientific tourism. </t>
    </r>
  </si>
  <si>
    <t>ROBG-290</t>
  </si>
  <si>
    <t>"The Wrriten Treasures of Lower Danube"</t>
  </si>
  <si>
    <t>Global Libraries Bulgaria Foundation</t>
  </si>
  <si>
    <t>Alexandru &amp; Aristia Aman Dolj County Library</t>
  </si>
  <si>
    <t>„Lyuben Karavelov“ Regional Library</t>
  </si>
  <si>
    <r>
      <rPr>
        <b/>
        <sz val="11"/>
        <rFont val="Trebuchet MS"/>
        <family val="2"/>
      </rPr>
      <t xml:space="preserve">Objective: </t>
    </r>
    <r>
      <rPr>
        <sz val="11"/>
        <rFont val="Trebuchet MS"/>
        <family val="2"/>
      </rPr>
      <t>Encouraging joint conservation, protection, promotion and development of the written intangible cultural heritage of the RO–BG CBC region through diversification of tourist services and literary tourism development, as a major factor for using and exploiting common advantages and potentials, and overcoming discrepancies.</t>
    </r>
  </si>
  <si>
    <t>10.10.2018</t>
  </si>
  <si>
    <t>ROBG-464</t>
  </si>
  <si>
    <t>Green management for protection of Nature park Rusenski Lom and Nature park Comana</t>
  </si>
  <si>
    <t>08.11.2018</t>
  </si>
  <si>
    <t>Directorate of Nature Park Rusenski Lom</t>
  </si>
  <si>
    <t>Association Ecologic Center Green Area Giurgiu</t>
  </si>
  <si>
    <r>
      <rPr>
        <b/>
        <sz val="11"/>
        <rFont val="Trebuchet MS"/>
        <family val="2"/>
      </rPr>
      <t>Objective:</t>
    </r>
    <r>
      <rPr>
        <sz val="11"/>
        <rFont val="Trebuchet MS"/>
        <family val="2"/>
      </rPr>
      <t xml:space="preserve"> to improve the sustainable use of natural heritage and resources and cultural heritage.</t>
    </r>
  </si>
  <si>
    <t>ROBG-578</t>
  </si>
  <si>
    <t>"Travelling on music notes - the popularize of natural heritage and resources and cultural heritage of the cross-border region"</t>
  </si>
  <si>
    <t>13.11.2018</t>
  </si>
  <si>
    <t>12.11.2019</t>
  </si>
  <si>
    <t>Sinfonietta - Vidin</t>
  </si>
  <si>
    <t xml:space="preserve">„Oltenia” State Philharmonic Orchestra </t>
  </si>
  <si>
    <r>
      <t xml:space="preserve">Objective: </t>
    </r>
    <r>
      <rPr>
        <sz val="11"/>
        <rFont val="Trebuchet MS"/>
        <family val="2"/>
      </rPr>
      <t>to increase the tourist attractiveness of the region and to promote the local natural beauty and cultural values by using modern creative industries and creating an innovative cultural event.</t>
    </r>
  </si>
  <si>
    <t>ROBG-271</t>
  </si>
  <si>
    <t>28.11.2018</t>
  </si>
  <si>
    <t>Historical Museum Tutrakan</t>
  </si>
  <si>
    <r>
      <rPr>
        <b/>
        <sz val="11"/>
        <rFont val="Trebuchet MS"/>
        <family val="2"/>
      </rPr>
      <t xml:space="preserve">Objective: </t>
    </r>
    <r>
      <rPr>
        <sz val="11"/>
        <rFont val="Trebuchet MS"/>
        <family val="2"/>
      </rPr>
      <t>Conversion of common historical events that divide the two nations in unifying historical symbol for a better and sustainable future. Making the common cultural and historical heritage into an instrument for the development of sustainable cultural tourism.</t>
    </r>
  </si>
  <si>
    <t>ROBG-499</t>
  </si>
  <si>
    <t>Live, interactive and virtual environments for the museums of the lower Danube cross-border area between Romania and Bulgaria</t>
  </si>
  <si>
    <t>08.12.2018</t>
  </si>
  <si>
    <t>UNIVERSITY OF RUSE ANGEL KANCHEV</t>
  </si>
  <si>
    <t>ROUSSE REGIONAL MUSEUM OF HISTORY</t>
  </si>
  <si>
    <t>REGIONAL HISTORICAL MUSEUM – SILISTRA</t>
  </si>
  <si>
    <t>LOWER DANUBE MUSEUM CĂLĂRAŞI</t>
  </si>
  <si>
    <t>IRON GATES REGION MUSEUM</t>
  </si>
  <si>
    <r>
      <t xml:space="preserve">Objective: </t>
    </r>
    <r>
      <rPr>
        <sz val="11"/>
        <rFont val="Trebuchet MS"/>
        <family val="2"/>
      </rPr>
      <t>The project will result in an increase of the tourist overnights in the CBC area by at least 2500 additional overnights. This will be achieved by the development and the integration of six new tourist products and services.</t>
    </r>
  </si>
  <si>
    <t>e-MS code</t>
  </si>
  <si>
    <t>Cod e-MS</t>
  </si>
  <si>
    <t>e-MS код</t>
  </si>
  <si>
    <t>ROBG-2</t>
  </si>
  <si>
    <t>ROBG-1</t>
  </si>
  <si>
    <t>ROBG-127</t>
  </si>
  <si>
    <t>ROBG-133</t>
  </si>
  <si>
    <t>ROBG-132</t>
  </si>
  <si>
    <t>ROBG-138</t>
  </si>
  <si>
    <t>ROBG-130</t>
  </si>
  <si>
    <t>ROBG442</t>
  </si>
  <si>
    <t>ROBG-15</t>
  </si>
  <si>
    <t>ROBG-8</t>
  </si>
  <si>
    <t>ROBG-16</t>
  </si>
  <si>
    <t>ROBG-17</t>
  </si>
  <si>
    <t>ROBG-7</t>
  </si>
  <si>
    <t>ROBG-12</t>
  </si>
  <si>
    <t>ROBG-3</t>
  </si>
  <si>
    <t>ROBG-14</t>
  </si>
  <si>
    <t>ROBG-5</t>
  </si>
  <si>
    <t>ROBG-13</t>
  </si>
  <si>
    <t>ROBG-18</t>
  </si>
  <si>
    <t>ROBG-19</t>
  </si>
  <si>
    <t>ROBG-6</t>
  </si>
  <si>
    <t>ROBG-4</t>
  </si>
  <si>
    <t>ROBG-9</t>
  </si>
  <si>
    <t>ROBG-128</t>
  </si>
  <si>
    <t>ROBG-134</t>
  </si>
  <si>
    <t>ROBG-27</t>
  </si>
  <si>
    <t>ROBG-34</t>
  </si>
  <si>
    <t>ROBG-29</t>
  </si>
  <si>
    <t>ROBG-11</t>
  </si>
  <si>
    <t>ROBG-10</t>
  </si>
  <si>
    <t>ROBG-22</t>
  </si>
  <si>
    <t>ROBG-21</t>
  </si>
  <si>
    <t>ROBG-20</t>
  </si>
  <si>
    <t>ROBG-23</t>
  </si>
  <si>
    <t>ROBG-121</t>
  </si>
  <si>
    <t>ROBG-123</t>
  </si>
  <si>
    <t>ROBG-126</t>
  </si>
  <si>
    <t>ROBG-122</t>
  </si>
  <si>
    <t>ROBG-137</t>
  </si>
  <si>
    <t>ROBG-125</t>
  </si>
  <si>
    <t>ROBG-135</t>
  </si>
  <si>
    <t>ROBG-195</t>
  </si>
  <si>
    <t>ROBG-131</t>
  </si>
  <si>
    <t>ROBG-155</t>
  </si>
  <si>
    <t>ROBG-157</t>
  </si>
  <si>
    <t>ROBG-140</t>
  </si>
  <si>
    <t>ROBG-162</t>
  </si>
  <si>
    <t>ROBG-143</t>
  </si>
  <si>
    <t>ROBG-141</t>
  </si>
  <si>
    <t>ROBG-145</t>
  </si>
  <si>
    <t>ROBG-147</t>
  </si>
  <si>
    <t>ROBG-179</t>
  </si>
  <si>
    <t>ROBG-161</t>
  </si>
  <si>
    <t>ROBG-183</t>
  </si>
  <si>
    <t>ROBG-192</t>
  </si>
  <si>
    <t>ROBG-196</t>
  </si>
  <si>
    <t>ROBG-156</t>
  </si>
  <si>
    <t>ROBG-163</t>
  </si>
  <si>
    <t>ROBG-142</t>
  </si>
  <si>
    <t>ROBG-187</t>
  </si>
  <si>
    <t>ROBG-144</t>
  </si>
  <si>
    <t>ROBG-176</t>
  </si>
  <si>
    <t>ROBG-167</t>
  </si>
  <si>
    <t>ROBG-191</t>
  </si>
  <si>
    <t>ROBG-158</t>
  </si>
  <si>
    <t>ROBG-170</t>
  </si>
  <si>
    <t>ROBG-204</t>
  </si>
  <si>
    <t>ROBG-169</t>
  </si>
  <si>
    <t>ROBG-151</t>
  </si>
  <si>
    <t>ROBG-171</t>
  </si>
  <si>
    <t>ROBG-146</t>
  </si>
  <si>
    <t>ROBG-186</t>
  </si>
  <si>
    <t>ROBG-148</t>
  </si>
  <si>
    <t>ROBG-178</t>
  </si>
  <si>
    <t>ROBG-175</t>
  </si>
  <si>
    <t>ROBG-139</t>
  </si>
  <si>
    <t>ROBG-174</t>
  </si>
  <si>
    <t>ROBG-173</t>
  </si>
  <si>
    <t>ROBG-168</t>
  </si>
  <si>
    <t>ROBG-160</t>
  </si>
  <si>
    <t>ROBG-193</t>
  </si>
  <si>
    <t>ROBG-165</t>
  </si>
  <si>
    <t>ROBG-172</t>
  </si>
  <si>
    <t>ROBG-136</t>
  </si>
  <si>
    <t>ROBG-152</t>
  </si>
  <si>
    <t>ROBG-153</t>
  </si>
  <si>
    <t>ROBG-184</t>
  </si>
  <si>
    <t>ROBG-197</t>
  </si>
  <si>
    <t>ROBG-164</t>
  </si>
  <si>
    <t>ROBG-150</t>
  </si>
  <si>
    <t>ROBG-188</t>
  </si>
  <si>
    <t>ROBG-422</t>
  </si>
  <si>
    <t>Synergy of nature and culture - potential for development of the cross-border region</t>
  </si>
  <si>
    <r>
      <rPr>
        <b/>
        <sz val="11"/>
        <rFont val="Trebuchet MS"/>
        <family val="2"/>
      </rPr>
      <t>Objective:</t>
    </r>
    <r>
      <rPr>
        <sz val="11"/>
        <rFont val="Trebuchet MS"/>
        <family val="2"/>
      </rPr>
      <t xml:space="preserve"> Preservation and promotion of common natural and cultural heritage in order to create a sustainable cross border identity that generate added value across the sectors with potential in sustainable development of communities: tourism, fisheries and environmental protection.</t>
    </r>
  </si>
  <si>
    <t>29.12.2018</t>
  </si>
  <si>
    <t>28.12.2021</t>
  </si>
  <si>
    <t>Territorial Administrative Unit - Mangalia Municipality</t>
  </si>
  <si>
    <t>ROBG-302</t>
  </si>
  <si>
    <t>The Christian heritage along the cultural corridor Russe-Giurgiu</t>
  </si>
  <si>
    <t>12.01.2019</t>
  </si>
  <si>
    <t>“Sveta Petka” Church</t>
  </si>
  <si>
    <t>Vedea Commune</t>
  </si>
  <si>
    <t>“Sveti Georgi” Church</t>
  </si>
  <si>
    <r>
      <rPr>
        <b/>
        <sz val="11"/>
        <rFont val="Trebuchet MS"/>
        <family val="2"/>
      </rPr>
      <t xml:space="preserve">Objective: </t>
    </r>
    <r>
      <rPr>
        <sz val="11"/>
        <rFont val="Trebuchet MS"/>
        <family val="2"/>
      </rPr>
      <t>Promotion of the integrated development of the cross border area Russe-Giurgiu through development of cultural and religious tourism, based on the sustainable use of the cultural, religious and historical heritage of the region.</t>
    </r>
  </si>
  <si>
    <t>16.5.2.015</t>
  </si>
  <si>
    <t>ROBG-278</t>
  </si>
  <si>
    <t>SoBy - Improved coordination and Social policies between Municipality of Byala and commune Gradinari for Effective cross-border region</t>
  </si>
  <si>
    <t>02.02.2019</t>
  </si>
  <si>
    <r>
      <rPr>
        <b/>
        <sz val="11"/>
        <rFont val="Trebuchet MS"/>
        <family val="2"/>
      </rPr>
      <t xml:space="preserve">Objective: </t>
    </r>
    <r>
      <rPr>
        <sz val="11"/>
        <rFont val="Trebuchet MS"/>
        <family val="2"/>
      </rPr>
      <t>to improve the coordination between Municipality of Byala, Bulgaria and Commune Gradinari, Romania in their effort to improve their efficiency in the field of social services and specifically the services provided to elderly people in the region.</t>
    </r>
  </si>
  <si>
    <t>ROBG-415</t>
  </si>
  <si>
    <t>Joint risk management and partnership in the border region Calarasi - Dobrich</t>
  </si>
  <si>
    <t>13.03.2019</t>
  </si>
  <si>
    <t xml:space="preserve">Calarasi County Emergency Situations Inspectorate ”Barbu Știrbei” </t>
  </si>
  <si>
    <t>Dobrichka Municipality</t>
  </si>
  <si>
    <r>
      <t xml:space="preserve">Objective: </t>
    </r>
    <r>
      <rPr>
        <sz val="11"/>
        <rFont val="Trebuchet MS"/>
        <family val="2"/>
      </rPr>
      <t>to improve the joint risk management in the cross-border region in order to guarantee safety through better organization of the management of the activities in the field of risk prevention.</t>
    </r>
  </si>
  <si>
    <t>ROBG-306</t>
  </si>
  <si>
    <t xml:space="preserve">Better connection of Alexandria and Cherven Bryag to TEN-T </t>
  </si>
  <si>
    <t>Territorial Administrative Unit - Alexandria Town</t>
  </si>
  <si>
    <t>Cherven-Bryag Municipality</t>
  </si>
  <si>
    <r>
      <t xml:space="preserve">Objective: </t>
    </r>
    <r>
      <rPr>
        <sz val="11"/>
        <rFont val="Trebuchet MS"/>
        <family val="2"/>
      </rPr>
      <t xml:space="preserve">To enhance regional mobility by connecting tertiary nodes to TEN-T infrastructure, through modernization of road infrastructure in municipalities of Alexandria and Cherven bryag. The project also aims to establish joint mechanisms to facilitate the connection of tertiary nodes to TEN-T infrastructure. </t>
    </r>
  </si>
  <si>
    <t>ROBG-478</t>
  </si>
  <si>
    <t>Improving safety of navigability on Danube river in the Calarasi – Silistra cross – border region</t>
  </si>
  <si>
    <t>Objective: to improve the quality of navigability on the Danube River and on the Borcea branch.</t>
  </si>
  <si>
    <t>Territorial Administrative Unit - Calarasi Municipality</t>
  </si>
  <si>
    <t>ROBG-510</t>
  </si>
  <si>
    <t>Improving the connection of tertiary nodes Mangalia and Balchik to TEN-T infrastructure</t>
  </si>
  <si>
    <r>
      <t xml:space="preserve">Objective: </t>
    </r>
    <r>
      <rPr>
        <sz val="11"/>
        <rFont val="Trebuchet MS"/>
        <family val="2"/>
      </rPr>
      <t xml:space="preserve">improve access for the inhabitants of the 2 partners and for all those who are transiting the cities to TEN-T network and to create the premises of further economic development of the region, by proper connection of the modal points. </t>
    </r>
  </si>
  <si>
    <t>03.01.2020</t>
  </si>
  <si>
    <t>16.5.2.019</t>
  </si>
  <si>
    <t>ROBG-259</t>
  </si>
  <si>
    <t>Increasing the efficiency of municipal health care in the border region Berkovitsa – Bailesti</t>
  </si>
  <si>
    <r>
      <rPr>
        <b/>
        <sz val="11"/>
        <rFont val="Trebuchet MS"/>
        <family val="2"/>
      </rPr>
      <t>Objective:</t>
    </r>
    <r>
      <rPr>
        <sz val="11"/>
        <rFont val="Trebuchet MS"/>
        <family val="2"/>
      </rPr>
      <t xml:space="preserve"> to enhance the capacity for common cross-border cooperation in the field of health services in Berkovitsa and Bailesti through creation of opportunities for the people in the distant villages to have adequate health care and supply of modern and innovative equipment for the municipal hospitals. </t>
    </r>
  </si>
  <si>
    <t>17.05.2019</t>
  </si>
  <si>
    <t>Municicipality of Berkovitsa</t>
  </si>
  <si>
    <t>Territorial Administrative Unit - Băilești Town</t>
  </si>
  <si>
    <t>ROBG-378</t>
  </si>
  <si>
    <t>Creating an innovative and integrated cross-border tourist product between "Vrachanski Balkan" and "Iron Gate" natural parks</t>
  </si>
  <si>
    <r>
      <rPr>
        <b/>
        <sz val="11"/>
        <rFont val="Trebuchet MS"/>
        <family val="2"/>
      </rPr>
      <t>Objective:</t>
    </r>
    <r>
      <rPr>
        <sz val="11"/>
        <rFont val="Trebuchet MS"/>
        <family val="2"/>
      </rPr>
      <t xml:space="preserve"> to promote the joint sustainable and balanced economic development of the territories of both parks through diversification of tourism supply and development of tourism based on cultural and natural heritage as a factor for effective use and exploitation of common advantages and potentials and overcoming imbalances in the region.</t>
    </r>
  </si>
  <si>
    <t>21.05.2019</t>
  </si>
  <si>
    <t>Administration of Natural park "Vrachanski Balkan"</t>
  </si>
  <si>
    <t>R.N.P.Romsilva - Administrația Parcului Natural Porțile de Fier R.A.</t>
  </si>
  <si>
    <t>Orșova</t>
  </si>
  <si>
    <t>ROBG-185</t>
  </si>
  <si>
    <t>ROBG-440</t>
  </si>
  <si>
    <t>Well connected nodes Giurgiu - Borovo to TEN-T transport network</t>
  </si>
  <si>
    <t>Borovo Municipality</t>
  </si>
  <si>
    <r>
      <rPr>
        <b/>
        <sz val="11"/>
        <rFont val="Trebuchet MS"/>
        <family val="2"/>
      </rPr>
      <t xml:space="preserve">Objective: </t>
    </r>
    <r>
      <rPr>
        <sz val="11"/>
        <rFont val="Trebuchet MS"/>
        <family val="2"/>
      </rPr>
      <t>The project’s contribution to the specific objective of the programme is achieved by upgrading 11,75 km of roads, by increasing safety measures on these roads and by reducing the number of accidents involving children and students through awareness raising campaigns in schools and kindergartens.</t>
    </r>
  </si>
  <si>
    <t>Muzeul Județean Teleorman</t>
  </si>
  <si>
    <t>ROBG-461</t>
  </si>
  <si>
    <t>Safety for our children</t>
  </si>
  <si>
    <r>
      <t xml:space="preserve">Objective: </t>
    </r>
    <r>
      <rPr>
        <sz val="11"/>
        <rFont val="Trebuchet MS"/>
        <family val="2"/>
      </rPr>
      <t>to target the efforts of the Romanian and Bulgarian communities to participate in the envisaged joint project activities, to exchange experience and good practices and to raise awareness of effective risk prevention in the long time.</t>
    </r>
  </si>
  <si>
    <t xml:space="preserve">Romanian Association for Technology Transfer and Innovation </t>
  </si>
  <si>
    <t>36 Month 6 Days</t>
  </si>
  <si>
    <t>ROBG-383</t>
  </si>
  <si>
    <t>Better connected secondary and tertiary nodes to TEN-T core and comprehensive network through joint CBC measures</t>
  </si>
  <si>
    <t>Veliko Tarnovo Municipality</t>
  </si>
  <si>
    <t>Future Today Association</t>
  </si>
  <si>
    <r>
      <rPr>
        <b/>
        <sz val="11"/>
        <rFont val="Trebuchet MS"/>
        <family val="2"/>
      </rPr>
      <t xml:space="preserve">Objective: </t>
    </r>
    <r>
      <rPr>
        <sz val="11"/>
        <rFont val="Trebuchet MS"/>
        <family val="2"/>
      </rPr>
      <t xml:space="preserve">to improve conductivity of PEC 4, 7 and 9 in the cross–border area of Bulgaria and Romania by overcomming the inconveniece of neuralgic spots on PECs and their crossroads with state roads and other urban infrastructure. </t>
    </r>
  </si>
  <si>
    <t>42 months and 16 days</t>
  </si>
  <si>
    <t>ROBG-448</t>
  </si>
  <si>
    <t>Children’s  educational risk prevention crisis package C.A.R.E.</t>
  </si>
  <si>
    <r>
      <t xml:space="preserve">Objective: </t>
    </r>
    <r>
      <rPr>
        <sz val="11"/>
        <rFont val="Trebuchet MS"/>
        <family val="2"/>
      </rPr>
      <t>to improve cross-border public awareness in the field of efficient risk prevention and management through development of innovative educational toolkit and conducting wide promotional and campaign in the cross-border region</t>
    </r>
  </si>
  <si>
    <t>State Puppet Theatre-Vidin</t>
  </si>
  <si>
    <t>Tutrakan-Calarasi an Innovative Cultural Bridge for Sustainable Regional Development</t>
  </si>
  <si>
    <t>ROBG-390</t>
  </si>
  <si>
    <t>Montana – Dolj : Better access-closer communities (Acronym: MN-DJ: CLOSER)</t>
  </si>
  <si>
    <r>
      <rPr>
        <b/>
        <sz val="11"/>
        <rFont val="Trebuchet MS"/>
        <family val="2"/>
      </rPr>
      <t xml:space="preserve">Objective: </t>
    </r>
    <r>
      <rPr>
        <sz val="11"/>
        <rFont val="Trebuchet MS"/>
        <family val="2"/>
      </rPr>
      <t xml:space="preserve">development of road infrastructure in the cross-border area through improving the access between the tertiary nodes and TEN-T network in the region. </t>
    </r>
  </si>
  <si>
    <t>39 months and 20 days</t>
  </si>
  <si>
    <t>Bulgarian Red Cross</t>
  </si>
  <si>
    <t>Red Cross Giurgiu Branch</t>
  </si>
  <si>
    <t>University of Ruse “Angel Kanchev”</t>
  </si>
  <si>
    <t>ROBG-427</t>
  </si>
  <si>
    <t>Partnerships for Overcoming the Disasters for a safe region</t>
  </si>
  <si>
    <r>
      <rPr>
        <b/>
        <sz val="11"/>
        <rFont val="Trebuchet MS"/>
        <family val="2"/>
      </rPr>
      <t>Objective:</t>
    </r>
    <r>
      <rPr>
        <sz val="11"/>
        <rFont val="Trebuchet MS"/>
        <family val="2"/>
      </rPr>
      <t xml:space="preserve"> to increase the reactive and preventive capacity in case of forest fire or floods in the Giurgiu - Ruse cross - border cooperation area, as well as to improve the cooperation and communication between the governmental and non - governmental organizations in Romania and Bulgaria in the field of emergency situations.</t>
    </r>
  </si>
  <si>
    <t>CEDCA Association</t>
  </si>
  <si>
    <t>ROBG-409</t>
  </si>
  <si>
    <t>Preventing forest fire in Dolj and Lom, Montana cross border region</t>
  </si>
  <si>
    <t xml:space="preserve">"Mihai Bravul" Dolj County Inspectorate of Gendarmerie </t>
  </si>
  <si>
    <r>
      <rPr>
        <b/>
        <sz val="11"/>
        <rFont val="Trebuchet MS"/>
        <family val="2"/>
      </rPr>
      <t xml:space="preserve">Objective: </t>
    </r>
    <r>
      <rPr>
        <sz val="11"/>
        <rFont val="Trebuchet MS"/>
        <family val="2"/>
      </rPr>
      <t>to improve joint risk management in the cross-border area by increasing the reaction capacity of the specific actors with attributions in fighting forest fires in Dolj-Lom, Montana cross-border area meant as a solution to the identified problem, namely the overall low mitigation capacity of the specialized Romanian and Bulgarian emergency situations actors regarding forest fire interventions in the cross border area, mainly due to the lack of the specific endowment investments and intervention means regarding the risks generated by the natural disasters.</t>
    </r>
  </si>
  <si>
    <t>16.5.2.044</t>
  </si>
  <si>
    <t>ROBG-256</t>
  </si>
  <si>
    <t>Modernization of the health services within hospitals from Turnu Magurele and Nikopol</t>
  </si>
  <si>
    <t>Nikopol Municipality</t>
  </si>
  <si>
    <r>
      <rPr>
        <b/>
        <sz val="11"/>
        <rFont val="Trebuchet MS"/>
        <family val="2"/>
      </rPr>
      <t>Objective:</t>
    </r>
    <r>
      <rPr>
        <sz val="11"/>
        <rFont val="Trebuchet MS"/>
        <family val="2"/>
      </rPr>
      <t xml:space="preserve"> to improve the efficiency of health services and the collaboration between health care providers at the level of communities from Turnu Magurele and Nikopol</t>
    </r>
  </si>
  <si>
    <t>57 Months 2 Days</t>
  </si>
  <si>
    <t>Global financing decision for the Managing Authority for the Technical Assistance budget of the Interreg V-A Romania-Bulgaria Programme - 2018-2023</t>
  </si>
  <si>
    <t>ROBG-829</t>
  </si>
  <si>
    <t>MDPWA (Managing Authority)</t>
  </si>
  <si>
    <t>ROBG-830</t>
  </si>
  <si>
    <t>Financing Contract for the activities of the First Level Control Unit within CBC ROC regarding the implementation of Interreg V-A Romania-Bulgaria Programme (Contract de finanţare a activităţilor Unităţii de Control de Prim nivel din cadrul Biroului Regional pentru Cooperare Transfrontalieră Călăraşi privind implementarea Interreg V-A România-Bulgaria) – 01.01.2021-31.03.2022</t>
  </si>
  <si>
    <t>01/01.2021</t>
  </si>
  <si>
    <t>Financing Contract for the activities of the Joint Secretariat within CBC ROC regarding the implementation of Interreg V-A Romania-Bulgaria Programme / closure of Romania - Bulgaria Cross-border Cooperation Programme 2007-2013 (Contract de finanţare a activităţilor Secretariatului Comun din cadrul Biroului Regional pentru Cooperare Transfrontalieră Călăraşi privind implementarea Interreg V-A România-Bulgaria/închiderea Programului de Cooperare Transfrontalieră România-Bulgaria 2007-2013) – 2018-31.03.2022</t>
  </si>
  <si>
    <t>22 Month 15 Days</t>
  </si>
  <si>
    <t>ROBG-831</t>
  </si>
  <si>
    <t xml:space="preserve"> Financing Agreement for the activities of the National Authority regarding the implementation of Interreg V-A Romania-Bulgaria for the period 2021-2023
</t>
  </si>
  <si>
    <t>15.3.1.017*</t>
  </si>
  <si>
    <t>*Project 15.3.1.017, ROBG-23, went through a Partnership Modification process after a partner withdrew. The budget was reduced with 114,959.83 Euro.</t>
  </si>
  <si>
    <t>16.4.2.036*</t>
  </si>
  <si>
    <t>16.4.2.104**</t>
  </si>
  <si>
    <t>*Project 16.4.2.036, ROBG-161, went through a Partnership Modification process after a partner withdrew. The budget was reduced with 37,677.89 Euro.</t>
  </si>
  <si>
    <t>**Project 16.4.2.104, ROBG-192, went through a Partnership Modification process after a partner withdrew. The budget was reduced with 19,175.31 Euro.</t>
  </si>
  <si>
    <t>66 Month 26 Days</t>
  </si>
  <si>
    <t>38 Months 18 Days</t>
  </si>
  <si>
    <t>43 months and 19 days</t>
  </si>
  <si>
    <t>58 months and 22 days</t>
  </si>
  <si>
    <t>60 Months 24 Days</t>
  </si>
  <si>
    <t>ROBG-832</t>
  </si>
  <si>
    <t>ROBG-833</t>
  </si>
  <si>
    <t>Financing Contract for the activities of the First Level Control Unit within CBC ROC regarding the implementation of Interreg V-A Romania-Bulgaria Programme/participation in the preparation of the 2021-2027 programming period (Contract de finanţare a activităţilor Unităţii de Control de Prim nivel din cadrul Biroului Regional pentru Cooperare Transfrontalieră Călăraşi privind implementarea Interreg V-A România-Bulgaria/desfăşurarea şi participarea la activităţile necesare pentru pregătirea perioadei de programare 2021-2027) – 01.04.2022-31.12.2023</t>
  </si>
  <si>
    <t>Financing Contract for the activities of the Joint Secretariat within CBC ROC regarding the implementation of Interreg V-A Romania-Bulgaria Programme /participation in the preparation of the 2021-2027 programming period (Contract de finanţare a activităţilor Secretariatului Comun din cadrul Biroului Regional pentru Cooperare Transfrontalieră Călăraşi privind implementarea Interreg V-A România-Bulgaria/desfăşurarea şi participarea la activităţile necesare pentru pregătirea perioadei de programare 2021-2027) – 01.04.2022-31.12.2023</t>
  </si>
  <si>
    <t>Financing Contract for the activities of the Audit Authority within the Romanian Court of Accounts, Romania, regarding the implementation of Interreg V-A Romania-Bulgaria Programme for the period 2018-2023</t>
  </si>
  <si>
    <t>Last update: 04.04.2022</t>
  </si>
  <si>
    <t>Business and Innovation Cluster Ruse+ - INACTIVE PARTNER</t>
  </si>
  <si>
    <t>51 months, 1 day</t>
  </si>
  <si>
    <t>59 Months 27 Days</t>
  </si>
  <si>
    <t>44 Months 28 Days</t>
  </si>
  <si>
    <t>Last update: 19.09.2022</t>
  </si>
  <si>
    <t>53 months and 12 days</t>
  </si>
  <si>
    <t>57 Months</t>
  </si>
  <si>
    <t>48 months, 30 days</t>
  </si>
  <si>
    <t>48 months 22 days</t>
  </si>
  <si>
    <t>Last update: 15.12.2022</t>
  </si>
  <si>
    <t>60 months 1 day</t>
  </si>
  <si>
    <t>60 months and 6 days</t>
  </si>
  <si>
    <t>Last update: 10.03.2023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</si>
</sst>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 #,##0.00\ _l_e_i_-;\-* #,##0.00\ _l_e_i_-;_-* &quot;-&quot;??\ _l_e_i_-;_-@_-"/>
    <numFmt numFmtId="165" formatCode="0.00000"/>
  </numFmts>
  <fonts count="14" x14ac:knownFonts="1">
    <font>
      <sz val="11"/>
      <color theme="1"/>
      <name val="Calibri"/>
      <family val="2"/>
      <scheme val="minor"/>
    </font>
    <font>
      <sz val="10"/>
      <name val="Arial"/>
      <family val="2"/>
      <charset val="238"/>
    </font>
    <font>
      <b/>
      <sz val="11"/>
      <name val="Trebuchet MS"/>
      <family val="2"/>
    </font>
    <font>
      <sz val="11"/>
      <name val="Trebuchet MS"/>
      <family val="2"/>
    </font>
    <font>
      <sz val="10"/>
      <name val="Arial"/>
      <family val="2"/>
    </font>
    <font>
      <b/>
      <sz val="11"/>
      <name val="Trebuchet MS"/>
      <family val="2"/>
      <charset val="238"/>
    </font>
    <font>
      <sz val="11"/>
      <name val="Trebuchet MS"/>
      <family val="2"/>
      <charset val="238"/>
    </font>
    <font>
      <sz val="11"/>
      <color theme="1"/>
      <name val="Calibri"/>
      <family val="2"/>
      <scheme val="minor"/>
    </font>
    <font>
      <sz val="11"/>
      <color indexed="8"/>
      <name val="Calibri"/>
      <family val="2"/>
      <charset val="238"/>
    </font>
    <font>
      <sz val="11"/>
      <color theme="1"/>
      <name val="Trebuchet MS"/>
      <family val="2"/>
    </font>
    <font>
      <sz val="11"/>
      <color rgb="FF000000"/>
      <name val="Trebuchet MS"/>
      <family val="2"/>
    </font>
    <font>
      <sz val="12"/>
      <color theme="1"/>
      <name val="Trebuchet MS"/>
      <family val="2"/>
    </font>
    <font>
      <sz val="11"/>
      <name val="Arial"/>
      <family val="2"/>
      <charset val="238"/>
    </font>
    <font>
      <sz val="12"/>
      <name val="Times New Roman"/>
      <family val="1"/>
    </font>
  </fonts>
  <fills count="7">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6" tint="-0.249977111117893"/>
        <bgColor indexed="64"/>
      </patternFill>
    </fill>
    <fill>
      <patternFill patternType="solid">
        <fgColor rgb="FFFFFFFF"/>
        <bgColor rgb="FF000000"/>
      </patternFill>
    </fill>
    <fill>
      <patternFill patternType="solid">
        <fgColor rgb="FFFF0000"/>
        <bgColor indexed="64"/>
      </patternFill>
    </fill>
  </fills>
  <borders count="47">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right/>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s>
  <cellStyleXfs count="9">
    <xf numFmtId="0" fontId="0" fillId="0" borderId="0"/>
    <xf numFmtId="0" fontId="1" fillId="0" borderId="0"/>
    <xf numFmtId="9" fontId="1" fillId="0" borderId="0" applyFont="0" applyFill="0" applyBorder="0" applyAlignment="0" applyProtection="0"/>
    <xf numFmtId="0" fontId="4" fillId="0" borderId="0"/>
    <xf numFmtId="164" fontId="7" fillId="0" borderId="0" applyFont="0" applyFill="0" applyBorder="0" applyAlignment="0" applyProtection="0"/>
    <xf numFmtId="164" fontId="8" fillId="0" borderId="0" applyFont="0" applyFill="0" applyBorder="0" applyAlignment="0" applyProtection="0"/>
    <xf numFmtId="0" fontId="7" fillId="0" borderId="0"/>
    <xf numFmtId="0" fontId="1" fillId="0" borderId="0"/>
    <xf numFmtId="9" fontId="7" fillId="0" borderId="0" applyFont="0" applyFill="0" applyBorder="0" applyAlignment="0" applyProtection="0"/>
  </cellStyleXfs>
  <cellXfs count="513">
    <xf numFmtId="0" fontId="0" fillId="0" borderId="0" xfId="0"/>
    <xf numFmtId="0" fontId="1" fillId="2" borderId="7" xfId="1" applyFill="1" applyBorder="1"/>
    <xf numFmtId="0" fontId="1" fillId="0" borderId="0" xfId="1"/>
    <xf numFmtId="4" fontId="2" fillId="2" borderId="9" xfId="1" applyNumberFormat="1" applyFont="1" applyFill="1" applyBorder="1" applyAlignment="1">
      <alignment horizontal="center" vertical="center" wrapText="1"/>
    </xf>
    <xf numFmtId="4" fontId="2" fillId="2" borderId="11" xfId="1" applyNumberFormat="1" applyFont="1" applyFill="1" applyBorder="1" applyAlignment="1">
      <alignment horizontal="center" vertical="center" wrapText="1"/>
    </xf>
    <xf numFmtId="0" fontId="2" fillId="2" borderId="8" xfId="1" applyFont="1" applyFill="1" applyBorder="1" applyAlignment="1">
      <alignment horizontal="center" vertical="center" wrapText="1"/>
    </xf>
    <xf numFmtId="4" fontId="2" fillId="2" borderId="10" xfId="1" applyNumberFormat="1" applyFont="1" applyFill="1" applyBorder="1" applyAlignment="1">
      <alignment horizontal="center" vertical="center" wrapText="1"/>
    </xf>
    <xf numFmtId="4" fontId="2" fillId="2" borderId="12" xfId="1" applyNumberFormat="1" applyFont="1" applyFill="1" applyBorder="1" applyAlignment="1">
      <alignment horizontal="center" vertical="center" wrapText="1"/>
    </xf>
    <xf numFmtId="1" fontId="2" fillId="3" borderId="8" xfId="1" applyNumberFormat="1" applyFont="1" applyFill="1" applyBorder="1" applyAlignment="1">
      <alignment horizontal="center" vertical="center" wrapText="1"/>
    </xf>
    <xf numFmtId="1" fontId="2" fillId="3" borderId="9" xfId="1" applyNumberFormat="1" applyFont="1" applyFill="1" applyBorder="1" applyAlignment="1">
      <alignment horizontal="center" vertical="center" wrapText="1"/>
    </xf>
    <xf numFmtId="0" fontId="3" fillId="3" borderId="9" xfId="1" applyFont="1" applyFill="1" applyBorder="1" applyAlignment="1">
      <alignment horizontal="left" vertical="top" wrapText="1"/>
    </xf>
    <xf numFmtId="4" fontId="3" fillId="3" borderId="9" xfId="1" applyNumberFormat="1" applyFont="1" applyFill="1" applyBorder="1" applyAlignment="1">
      <alignment horizontal="center" vertical="center" wrapText="1"/>
    </xf>
    <xf numFmtId="4" fontId="3" fillId="3" borderId="9" xfId="1" applyNumberFormat="1" applyFont="1" applyFill="1" applyBorder="1" applyAlignment="1">
      <alignment horizontal="left" vertical="top" wrapText="1"/>
    </xf>
    <xf numFmtId="0" fontId="3" fillId="3" borderId="16" xfId="1" applyFont="1" applyFill="1" applyBorder="1" applyAlignment="1">
      <alignment horizontal="center" vertical="center" wrapText="1"/>
    </xf>
    <xf numFmtId="0" fontId="3" fillId="3" borderId="21" xfId="1" applyFont="1" applyFill="1" applyBorder="1" applyAlignment="1">
      <alignment horizontal="center" vertical="center" wrapText="1"/>
    </xf>
    <xf numFmtId="0" fontId="3" fillId="3" borderId="10" xfId="1" applyFont="1" applyFill="1" applyBorder="1" applyAlignment="1">
      <alignment horizontal="center" vertical="center" wrapText="1"/>
    </xf>
    <xf numFmtId="0" fontId="3" fillId="3" borderId="9" xfId="1" applyFont="1" applyFill="1" applyBorder="1" applyAlignment="1">
      <alignment vertical="center" wrapText="1"/>
    </xf>
    <xf numFmtId="0" fontId="3" fillId="3" borderId="9" xfId="1" applyFont="1" applyFill="1" applyBorder="1" applyAlignment="1">
      <alignment horizontal="left" vertical="center" wrapText="1"/>
    </xf>
    <xf numFmtId="4" fontId="2" fillId="2" borderId="9" xfId="1" applyNumberFormat="1" applyFont="1" applyFill="1" applyBorder="1" applyAlignment="1">
      <alignment horizontal="right" vertical="center" wrapText="1"/>
    </xf>
    <xf numFmtId="4" fontId="2" fillId="2" borderId="27" xfId="1" applyNumberFormat="1" applyFont="1" applyFill="1" applyBorder="1" applyAlignment="1">
      <alignment horizontal="right" vertical="center" wrapText="1"/>
    </xf>
    <xf numFmtId="4" fontId="2" fillId="2" borderId="28" xfId="1" applyNumberFormat="1" applyFont="1" applyFill="1" applyBorder="1" applyAlignment="1">
      <alignment horizontal="right" vertical="center" wrapText="1"/>
    </xf>
    <xf numFmtId="0" fontId="1" fillId="0" borderId="0" xfId="1" applyAlignment="1">
      <alignment vertical="center" wrapText="1"/>
    </xf>
    <xf numFmtId="0" fontId="1" fillId="0" borderId="0" xfId="1" applyAlignment="1">
      <alignment horizontal="left" vertical="top"/>
    </xf>
    <xf numFmtId="0" fontId="1" fillId="0" borderId="0" xfId="1" applyAlignment="1">
      <alignment horizontal="left"/>
    </xf>
    <xf numFmtId="4" fontId="1" fillId="0" borderId="0" xfId="1" applyNumberFormat="1"/>
    <xf numFmtId="0" fontId="3" fillId="3" borderId="9" xfId="1" applyFont="1" applyFill="1" applyBorder="1" applyAlignment="1">
      <alignment horizontal="left" wrapText="1"/>
    </xf>
    <xf numFmtId="0" fontId="3" fillId="0" borderId="9" xfId="1" applyFont="1" applyFill="1" applyBorder="1" applyAlignment="1">
      <alignment horizontal="left" vertical="center" wrapText="1"/>
    </xf>
    <xf numFmtId="4" fontId="2" fillId="2" borderId="9" xfId="1" applyNumberFormat="1" applyFont="1" applyFill="1" applyBorder="1" applyAlignment="1">
      <alignment horizontal="right" vertical="center"/>
    </xf>
    <xf numFmtId="4" fontId="3" fillId="2" borderId="11" xfId="1" applyNumberFormat="1" applyFont="1" applyFill="1" applyBorder="1" applyAlignment="1">
      <alignment horizontal="right" vertical="center" wrapText="1"/>
    </xf>
    <xf numFmtId="4" fontId="2" fillId="2" borderId="27" xfId="1" applyNumberFormat="1" applyFont="1" applyFill="1" applyBorder="1"/>
    <xf numFmtId="0" fontId="2" fillId="2" borderId="27" xfId="1" applyFont="1" applyFill="1" applyBorder="1"/>
    <xf numFmtId="0" fontId="2" fillId="2" borderId="28" xfId="1" applyFont="1" applyFill="1" applyBorder="1"/>
    <xf numFmtId="0" fontId="3" fillId="3" borderId="9" xfId="1" applyFont="1" applyFill="1" applyBorder="1" applyAlignment="1">
      <alignment horizontal="left" vertical="top"/>
    </xf>
    <xf numFmtId="0" fontId="3" fillId="3" borderId="9" xfId="1" applyFont="1" applyFill="1" applyBorder="1" applyAlignment="1">
      <alignment vertical="top" wrapText="1"/>
    </xf>
    <xf numFmtId="0" fontId="3" fillId="0" borderId="9" xfId="1" applyFont="1" applyFill="1" applyBorder="1" applyAlignment="1">
      <alignment horizontal="center" vertical="center" wrapText="1"/>
    </xf>
    <xf numFmtId="4" fontId="3" fillId="0" borderId="9" xfId="1" applyNumberFormat="1" applyFont="1" applyFill="1" applyBorder="1" applyAlignment="1">
      <alignment horizontal="center" vertical="center" wrapText="1"/>
    </xf>
    <xf numFmtId="4" fontId="2" fillId="2" borderId="27" xfId="1" applyNumberFormat="1" applyFont="1" applyFill="1" applyBorder="1" applyAlignment="1">
      <alignment horizontal="center"/>
    </xf>
    <xf numFmtId="0" fontId="3" fillId="0" borderId="9" xfId="3" applyFont="1" applyFill="1" applyBorder="1" applyAlignment="1">
      <alignment horizontal="center" vertical="center" wrapText="1"/>
    </xf>
    <xf numFmtId="0" fontId="3" fillId="3" borderId="16" xfId="1" applyFont="1" applyFill="1" applyBorder="1" applyAlignment="1">
      <alignment vertical="top" wrapText="1"/>
    </xf>
    <xf numFmtId="4" fontId="2" fillId="2" borderId="27" xfId="1" applyNumberFormat="1" applyFont="1" applyFill="1" applyBorder="1" applyAlignment="1">
      <alignment horizontal="right"/>
    </xf>
    <xf numFmtId="0" fontId="2" fillId="2" borderId="27" xfId="1" applyFont="1" applyFill="1" applyBorder="1" applyAlignment="1">
      <alignment horizontal="right"/>
    </xf>
    <xf numFmtId="4" fontId="3" fillId="3" borderId="9" xfId="1" applyNumberFormat="1" applyFont="1" applyFill="1" applyBorder="1" applyAlignment="1">
      <alignment horizontal="center" vertical="center" wrapText="1"/>
    </xf>
    <xf numFmtId="0" fontId="2" fillId="2" borderId="8" xfId="1" applyFont="1" applyFill="1" applyBorder="1" applyAlignment="1">
      <alignment horizontal="center" vertical="center" wrapText="1"/>
    </xf>
    <xf numFmtId="4" fontId="2" fillId="2" borderId="9" xfId="1" applyNumberFormat="1" applyFont="1" applyFill="1" applyBorder="1" applyAlignment="1">
      <alignment horizontal="center" vertical="center" wrapText="1"/>
    </xf>
    <xf numFmtId="4" fontId="2" fillId="2" borderId="10" xfId="1" applyNumberFormat="1" applyFont="1" applyFill="1" applyBorder="1" applyAlignment="1">
      <alignment horizontal="center" vertical="center" wrapText="1"/>
    </xf>
    <xf numFmtId="4" fontId="2" fillId="2" borderId="9" xfId="1" applyNumberFormat="1" applyFont="1" applyFill="1" applyBorder="1" applyAlignment="1">
      <alignment horizontal="center" vertical="center" wrapText="1"/>
    </xf>
    <xf numFmtId="4" fontId="2" fillId="2" borderId="27" xfId="1" applyNumberFormat="1" applyFont="1" applyFill="1" applyBorder="1" applyAlignment="1">
      <alignment horizontal="center" vertical="center" wrapText="1"/>
    </xf>
    <xf numFmtId="4" fontId="3" fillId="3" borderId="9" xfId="1" applyNumberFormat="1" applyFont="1" applyFill="1" applyBorder="1" applyAlignment="1">
      <alignment horizontal="center" vertical="center" wrapText="1"/>
    </xf>
    <xf numFmtId="0" fontId="9" fillId="0" borderId="9" xfId="0" applyFont="1" applyFill="1" applyBorder="1" applyAlignment="1">
      <alignment vertical="center" wrapText="1"/>
    </xf>
    <xf numFmtId="4" fontId="2" fillId="2" borderId="10" xfId="1" applyNumberFormat="1" applyFont="1" applyFill="1" applyBorder="1" applyAlignment="1">
      <alignment horizontal="right" vertical="center" wrapText="1"/>
    </xf>
    <xf numFmtId="4" fontId="2" fillId="2" borderId="10" xfId="1" applyNumberFormat="1" applyFont="1" applyFill="1" applyBorder="1" applyAlignment="1">
      <alignment horizontal="right" vertical="center"/>
    </xf>
    <xf numFmtId="0" fontId="1" fillId="0" borderId="0" xfId="1" applyBorder="1"/>
    <xf numFmtId="4" fontId="2" fillId="2" borderId="9" xfId="1" applyNumberFormat="1" applyFont="1" applyFill="1" applyBorder="1" applyAlignment="1">
      <alignment horizontal="center" vertical="center" wrapText="1"/>
    </xf>
    <xf numFmtId="0" fontId="3" fillId="3" borderId="9" xfId="1" applyFont="1" applyFill="1" applyBorder="1" applyAlignment="1">
      <alignment horizontal="center" vertical="center" wrapText="1"/>
    </xf>
    <xf numFmtId="4" fontId="3" fillId="3" borderId="9" xfId="1" applyNumberFormat="1" applyFont="1" applyFill="1" applyBorder="1" applyAlignment="1">
      <alignment horizontal="center" vertical="center" wrapText="1"/>
    </xf>
    <xf numFmtId="4" fontId="3" fillId="3" borderId="9" xfId="1" applyNumberFormat="1" applyFont="1" applyFill="1" applyBorder="1" applyAlignment="1">
      <alignment horizontal="center" vertical="center" wrapText="1"/>
    </xf>
    <xf numFmtId="4" fontId="3" fillId="3" borderId="9" xfId="1" applyNumberFormat="1" applyFont="1" applyFill="1" applyBorder="1" applyAlignment="1">
      <alignment horizontal="left" vertical="top" wrapText="1"/>
    </xf>
    <xf numFmtId="4" fontId="2" fillId="2" borderId="10" xfId="1" applyNumberFormat="1" applyFont="1" applyFill="1" applyBorder="1" applyAlignment="1">
      <alignment horizontal="center" vertical="center" wrapText="1"/>
    </xf>
    <xf numFmtId="0" fontId="9" fillId="0" borderId="9" xfId="0" applyFont="1" applyBorder="1" applyAlignment="1">
      <alignment vertical="center" wrapText="1"/>
    </xf>
    <xf numFmtId="0" fontId="3" fillId="0" borderId="9" xfId="0" applyFont="1" applyFill="1" applyBorder="1" applyAlignment="1">
      <alignment horizontal="left" vertical="center" wrapText="1"/>
    </xf>
    <xf numFmtId="0" fontId="9" fillId="0" borderId="9" xfId="0" applyFont="1" applyBorder="1" applyAlignment="1">
      <alignment horizontal="left" vertical="center"/>
    </xf>
    <xf numFmtId="0" fontId="9" fillId="0" borderId="9" xfId="0" applyFont="1" applyBorder="1" applyAlignment="1">
      <alignment horizontal="left" vertical="center" wrapText="1"/>
    </xf>
    <xf numFmtId="4" fontId="3" fillId="3" borderId="9" xfId="1" applyNumberFormat="1" applyFont="1" applyFill="1" applyBorder="1" applyAlignment="1">
      <alignment horizontal="center" vertical="center" wrapText="1"/>
    </xf>
    <xf numFmtId="4" fontId="3" fillId="3" borderId="9" xfId="1" applyNumberFormat="1" applyFont="1" applyFill="1" applyBorder="1" applyAlignment="1">
      <alignment horizontal="left" vertical="top" wrapText="1"/>
    </xf>
    <xf numFmtId="0" fontId="10" fillId="0" borderId="9" xfId="0" applyFont="1" applyFill="1" applyBorder="1" applyAlignment="1">
      <alignment horizontal="left" vertical="center" wrapText="1"/>
    </xf>
    <xf numFmtId="0" fontId="3" fillId="3" borderId="9" xfId="1" applyFont="1" applyFill="1" applyBorder="1" applyAlignment="1">
      <alignment horizontal="center" vertical="center" wrapText="1"/>
    </xf>
    <xf numFmtId="9" fontId="3" fillId="3" borderId="16" xfId="2" applyFont="1" applyFill="1" applyBorder="1" applyAlignment="1">
      <alignment horizontal="center" vertical="center" wrapText="1"/>
    </xf>
    <xf numFmtId="4" fontId="3" fillId="3" borderId="16" xfId="1" applyNumberFormat="1" applyFont="1" applyFill="1" applyBorder="1" applyAlignment="1">
      <alignment horizontal="center" vertical="center" wrapText="1"/>
    </xf>
    <xf numFmtId="14" fontId="3" fillId="3" borderId="9" xfId="1" applyNumberFormat="1" applyFont="1" applyFill="1" applyBorder="1" applyAlignment="1">
      <alignment horizontal="center" vertical="center" wrapText="1"/>
    </xf>
    <xf numFmtId="0" fontId="3" fillId="3" borderId="16" xfId="1" applyFont="1" applyFill="1" applyBorder="1" applyAlignment="1">
      <alignment horizontal="center" vertical="center" wrapText="1"/>
    </xf>
    <xf numFmtId="14" fontId="3" fillId="3" borderId="16" xfId="1" applyNumberFormat="1" applyFont="1" applyFill="1" applyBorder="1" applyAlignment="1">
      <alignment horizontal="center" vertical="center" wrapText="1"/>
    </xf>
    <xf numFmtId="0" fontId="3" fillId="3" borderId="16" xfId="1" applyFont="1" applyFill="1" applyBorder="1" applyAlignment="1">
      <alignment horizontal="left" vertical="center" wrapText="1"/>
    </xf>
    <xf numFmtId="0" fontId="2" fillId="2" borderId="8" xfId="1" applyFont="1" applyFill="1" applyBorder="1" applyAlignment="1">
      <alignment horizontal="center" vertical="center" wrapText="1"/>
    </xf>
    <xf numFmtId="4" fontId="2" fillId="2" borderId="9" xfId="1" applyNumberFormat="1" applyFont="1" applyFill="1" applyBorder="1" applyAlignment="1">
      <alignment horizontal="center" vertical="center" wrapText="1"/>
    </xf>
    <xf numFmtId="4" fontId="2" fillId="2" borderId="10" xfId="1" applyNumberFormat="1" applyFont="1" applyFill="1" applyBorder="1" applyAlignment="1">
      <alignment horizontal="center" vertical="center" wrapText="1"/>
    </xf>
    <xf numFmtId="0" fontId="3" fillId="3" borderId="16" xfId="1" applyFont="1" applyFill="1" applyBorder="1" applyAlignment="1">
      <alignment vertical="center" wrapText="1"/>
    </xf>
    <xf numFmtId="9" fontId="3" fillId="3" borderId="17" xfId="2" applyFont="1" applyFill="1" applyBorder="1" applyAlignment="1">
      <alignment horizontal="center" vertical="center" wrapText="1"/>
    </xf>
    <xf numFmtId="0" fontId="3" fillId="3" borderId="9" xfId="1" applyFont="1" applyFill="1" applyBorder="1" applyAlignment="1">
      <alignment horizontal="left" vertical="center" wrapText="1"/>
    </xf>
    <xf numFmtId="0" fontId="4" fillId="3" borderId="15" xfId="1" applyFont="1" applyFill="1" applyBorder="1" applyAlignment="1">
      <alignment horizontal="center" vertical="center"/>
    </xf>
    <xf numFmtId="4" fontId="3" fillId="3" borderId="9" xfId="1" applyNumberFormat="1" applyFont="1" applyFill="1" applyBorder="1" applyAlignment="1">
      <alignment horizontal="center" vertical="center" wrapText="1"/>
    </xf>
    <xf numFmtId="9" fontId="3" fillId="3" borderId="9" xfId="2" applyFont="1" applyFill="1" applyBorder="1" applyAlignment="1">
      <alignment horizontal="center" vertical="center" wrapText="1"/>
    </xf>
    <xf numFmtId="0" fontId="3" fillId="3" borderId="9" xfId="1" applyFont="1" applyFill="1" applyBorder="1" applyAlignment="1">
      <alignment horizontal="left" vertical="top" wrapText="1"/>
    </xf>
    <xf numFmtId="0" fontId="3" fillId="3" borderId="9" xfId="1" applyNumberFormat="1" applyFont="1" applyFill="1" applyBorder="1" applyAlignment="1">
      <alignment horizontal="center" vertical="center" wrapText="1"/>
    </xf>
    <xf numFmtId="4" fontId="3" fillId="3" borderId="9" xfId="1" applyNumberFormat="1" applyFont="1" applyFill="1" applyBorder="1" applyAlignment="1">
      <alignment horizontal="left" vertical="center" wrapText="1"/>
    </xf>
    <xf numFmtId="0" fontId="3" fillId="3" borderId="2" xfId="1" applyFont="1" applyFill="1" applyBorder="1" applyAlignment="1">
      <alignment horizontal="left" wrapText="1"/>
    </xf>
    <xf numFmtId="4" fontId="3" fillId="3" borderId="2" xfId="1" applyNumberFormat="1" applyFont="1" applyFill="1" applyBorder="1" applyAlignment="1">
      <alignment horizontal="center" vertical="center" wrapText="1"/>
    </xf>
    <xf numFmtId="0" fontId="3" fillId="3" borderId="2" xfId="1" applyFont="1" applyFill="1" applyBorder="1" applyAlignment="1">
      <alignment horizontal="center" vertical="center" wrapText="1"/>
    </xf>
    <xf numFmtId="4" fontId="3" fillId="2" borderId="19" xfId="1" applyNumberFormat="1" applyFont="1" applyFill="1" applyBorder="1" applyAlignment="1">
      <alignment horizontal="right" vertical="center" wrapText="1"/>
    </xf>
    <xf numFmtId="4" fontId="3" fillId="3" borderId="2" xfId="1" applyNumberFormat="1" applyFont="1" applyFill="1" applyBorder="1" applyAlignment="1">
      <alignment horizontal="left" vertical="center" wrapText="1"/>
    </xf>
    <xf numFmtId="0" fontId="3" fillId="3" borderId="27" xfId="1" applyFont="1" applyFill="1" applyBorder="1" applyAlignment="1">
      <alignment vertical="center" wrapText="1"/>
    </xf>
    <xf numFmtId="0" fontId="3" fillId="3" borderId="2" xfId="1" applyFont="1" applyFill="1" applyBorder="1" applyAlignment="1">
      <alignment horizontal="left" vertical="center" wrapText="1"/>
    </xf>
    <xf numFmtId="1" fontId="2" fillId="3" borderId="11" xfId="1" applyNumberFormat="1" applyFont="1" applyFill="1" applyBorder="1" applyAlignment="1">
      <alignment horizontal="center" vertical="center" wrapText="1"/>
    </xf>
    <xf numFmtId="0" fontId="4" fillId="3" borderId="8" xfId="1" applyFont="1" applyFill="1" applyBorder="1" applyAlignment="1">
      <alignment horizontal="center" vertical="center"/>
    </xf>
    <xf numFmtId="9" fontId="3" fillId="3" borderId="11" xfId="2" applyFont="1" applyFill="1" applyBorder="1" applyAlignment="1">
      <alignment horizontal="center" vertical="center" wrapText="1"/>
    </xf>
    <xf numFmtId="0" fontId="1" fillId="0" borderId="8" xfId="1" applyBorder="1" applyAlignment="1">
      <alignment horizontal="center" vertical="center"/>
    </xf>
    <xf numFmtId="4" fontId="2" fillId="2" borderId="28" xfId="1" applyNumberFormat="1" applyFont="1" applyFill="1" applyBorder="1" applyAlignment="1">
      <alignment horizontal="center"/>
    </xf>
    <xf numFmtId="0" fontId="3" fillId="0" borderId="16" xfId="1" applyFont="1" applyFill="1" applyBorder="1" applyAlignment="1">
      <alignment horizontal="center" vertical="center" wrapText="1"/>
    </xf>
    <xf numFmtId="0" fontId="4" fillId="0" borderId="9" xfId="1" applyFont="1" applyFill="1" applyBorder="1" applyAlignment="1">
      <alignment horizontal="center" vertical="center"/>
    </xf>
    <xf numFmtId="0" fontId="3" fillId="0" borderId="9" xfId="1" applyFont="1" applyFill="1" applyBorder="1" applyAlignment="1">
      <alignment vertical="top" wrapText="1"/>
    </xf>
    <xf numFmtId="3" fontId="2" fillId="0" borderId="21" xfId="1" applyNumberFormat="1" applyFont="1" applyFill="1" applyBorder="1" applyAlignment="1">
      <alignment horizontal="center" vertical="center" wrapText="1"/>
    </xf>
    <xf numFmtId="4" fontId="3" fillId="0" borderId="16" xfId="1" applyNumberFormat="1" applyFont="1" applyFill="1" applyBorder="1" applyAlignment="1">
      <alignment horizontal="center" vertical="center" wrapText="1"/>
    </xf>
    <xf numFmtId="9" fontId="3" fillId="0" borderId="16" xfId="2" applyFont="1" applyFill="1" applyBorder="1" applyAlignment="1">
      <alignment horizontal="center" vertical="center" wrapText="1"/>
    </xf>
    <xf numFmtId="0" fontId="3" fillId="3" borderId="9" xfId="1" applyFont="1" applyFill="1" applyBorder="1" applyAlignment="1">
      <alignment horizontal="center" vertical="center" wrapText="1"/>
    </xf>
    <xf numFmtId="0" fontId="3" fillId="3" borderId="9" xfId="1" applyFont="1" applyFill="1" applyBorder="1" applyAlignment="1">
      <alignment horizontal="left" vertical="center" wrapText="1"/>
    </xf>
    <xf numFmtId="0" fontId="3" fillId="3" borderId="27" xfId="1" applyFont="1" applyFill="1" applyBorder="1" applyAlignment="1">
      <alignment horizontal="center" vertical="center" wrapText="1"/>
    </xf>
    <xf numFmtId="0" fontId="3" fillId="3" borderId="2" xfId="1" applyFont="1" applyFill="1" applyBorder="1" applyAlignment="1">
      <alignment horizontal="center" vertical="center" wrapText="1"/>
    </xf>
    <xf numFmtId="4" fontId="3" fillId="3" borderId="9" xfId="1" applyNumberFormat="1" applyFont="1" applyFill="1" applyBorder="1" applyAlignment="1">
      <alignment horizontal="center" vertical="center" wrapText="1"/>
    </xf>
    <xf numFmtId="4" fontId="3" fillId="3" borderId="9" xfId="1" applyNumberFormat="1" applyFont="1" applyFill="1" applyBorder="1" applyAlignment="1">
      <alignment horizontal="left" vertical="top" wrapText="1"/>
    </xf>
    <xf numFmtId="9" fontId="3" fillId="0" borderId="9" xfId="2" applyFont="1" applyFill="1" applyBorder="1" applyAlignment="1">
      <alignment horizontal="center" vertical="center" wrapText="1"/>
    </xf>
    <xf numFmtId="4" fontId="3" fillId="3" borderId="9" xfId="1" applyNumberFormat="1" applyFont="1" applyFill="1" applyBorder="1" applyAlignment="1">
      <alignment horizontal="center" vertical="center" wrapText="1"/>
    </xf>
    <xf numFmtId="4" fontId="3" fillId="3" borderId="9" xfId="1" applyNumberFormat="1" applyFont="1" applyFill="1" applyBorder="1" applyAlignment="1">
      <alignment horizontal="left" vertical="top" wrapText="1"/>
    </xf>
    <xf numFmtId="4" fontId="3" fillId="3" borderId="16" xfId="1" applyNumberFormat="1" applyFont="1" applyFill="1" applyBorder="1" applyAlignment="1">
      <alignment horizontal="center" vertical="center" wrapText="1"/>
    </xf>
    <xf numFmtId="4" fontId="3" fillId="3" borderId="9" xfId="1" applyNumberFormat="1" applyFont="1" applyFill="1" applyBorder="1" applyAlignment="1">
      <alignment horizontal="center" vertical="center" wrapText="1"/>
    </xf>
    <xf numFmtId="0" fontId="10" fillId="0" borderId="16" xfId="0" applyFont="1" applyFill="1" applyBorder="1" applyAlignment="1">
      <alignment horizontal="left" vertical="center"/>
    </xf>
    <xf numFmtId="0" fontId="3" fillId="0" borderId="16" xfId="3" applyFont="1" applyFill="1" applyBorder="1" applyAlignment="1">
      <alignment horizontal="center" vertical="center" wrapText="1"/>
    </xf>
    <xf numFmtId="0" fontId="3" fillId="3" borderId="9" xfId="1" applyFont="1" applyFill="1" applyBorder="1" applyAlignment="1">
      <alignment horizontal="center" vertical="center" wrapText="1"/>
    </xf>
    <xf numFmtId="0" fontId="3" fillId="3" borderId="16" xfId="1" applyFont="1" applyFill="1" applyBorder="1" applyAlignment="1">
      <alignment horizontal="center" vertical="center" wrapText="1"/>
    </xf>
    <xf numFmtId="0" fontId="3" fillId="3" borderId="9" xfId="1" applyFont="1" applyFill="1" applyBorder="1" applyAlignment="1">
      <alignment horizontal="center" vertical="center" wrapText="1"/>
    </xf>
    <xf numFmtId="0" fontId="3" fillId="3" borderId="16" xfId="1" applyFont="1" applyFill="1" applyBorder="1" applyAlignment="1">
      <alignment vertical="center" wrapText="1"/>
    </xf>
    <xf numFmtId="0" fontId="3" fillId="3" borderId="9" xfId="1" applyFont="1" applyFill="1" applyBorder="1" applyAlignment="1">
      <alignment horizontal="center" vertical="center" wrapText="1"/>
    </xf>
    <xf numFmtId="0" fontId="3" fillId="0" borderId="16" xfId="1" applyFont="1" applyFill="1" applyBorder="1" applyAlignment="1">
      <alignment horizontal="center" vertical="center" wrapText="1"/>
    </xf>
    <xf numFmtId="14" fontId="3" fillId="0" borderId="16" xfId="1" applyNumberFormat="1" applyFont="1" applyFill="1" applyBorder="1" applyAlignment="1">
      <alignment horizontal="center" vertical="center" wrapText="1"/>
    </xf>
    <xf numFmtId="0" fontId="3" fillId="3" borderId="9" xfId="1" applyNumberFormat="1" applyFont="1" applyFill="1" applyBorder="1" applyAlignment="1">
      <alignment horizontal="center" vertical="center" wrapText="1"/>
    </xf>
    <xf numFmtId="14" fontId="3" fillId="0" borderId="9" xfId="1" applyNumberFormat="1" applyFont="1" applyFill="1" applyBorder="1" applyAlignment="1">
      <alignment horizontal="center" vertical="center" wrapText="1"/>
    </xf>
    <xf numFmtId="0" fontId="3" fillId="0" borderId="9" xfId="1" applyFont="1" applyFill="1" applyBorder="1" applyAlignment="1">
      <alignment horizontal="center" vertical="center" wrapText="1"/>
    </xf>
    <xf numFmtId="0" fontId="3" fillId="3" borderId="9" xfId="1" applyFont="1" applyFill="1" applyBorder="1" applyAlignment="1">
      <alignment horizontal="center" vertical="center" wrapText="1"/>
    </xf>
    <xf numFmtId="0" fontId="4" fillId="0" borderId="16" xfId="1" applyFont="1" applyFill="1" applyBorder="1" applyAlignment="1">
      <alignment horizontal="center" vertical="center"/>
    </xf>
    <xf numFmtId="0" fontId="3" fillId="0" borderId="16" xfId="1" applyFont="1" applyFill="1" applyBorder="1" applyAlignment="1">
      <alignment vertical="top" wrapText="1"/>
    </xf>
    <xf numFmtId="3" fontId="2" fillId="0" borderId="9" xfId="1" applyNumberFormat="1" applyFont="1" applyFill="1" applyBorder="1" applyAlignment="1">
      <alignment horizontal="center" vertical="center" wrapText="1"/>
    </xf>
    <xf numFmtId="0" fontId="3" fillId="3" borderId="9" xfId="1" applyFont="1" applyFill="1" applyBorder="1" applyAlignment="1">
      <alignment horizontal="center" vertical="center" wrapText="1"/>
    </xf>
    <xf numFmtId="4" fontId="3" fillId="3" borderId="9" xfId="1" applyNumberFormat="1" applyFont="1" applyFill="1" applyBorder="1" applyAlignment="1">
      <alignment horizontal="center" vertical="center" wrapText="1"/>
    </xf>
    <xf numFmtId="4" fontId="3" fillId="3" borderId="9" xfId="1" applyNumberFormat="1" applyFont="1" applyFill="1" applyBorder="1" applyAlignment="1">
      <alignment horizontal="left" vertical="top" wrapText="1"/>
    </xf>
    <xf numFmtId="0" fontId="3" fillId="3" borderId="9" xfId="1" applyFont="1" applyFill="1" applyBorder="1" applyAlignment="1">
      <alignment horizontal="center" vertical="center" wrapText="1"/>
    </xf>
    <xf numFmtId="0" fontId="3" fillId="3" borderId="9" xfId="1" applyFont="1" applyFill="1" applyBorder="1" applyAlignment="1">
      <alignment horizontal="left" vertical="center" wrapText="1"/>
    </xf>
    <xf numFmtId="4" fontId="3" fillId="3" borderId="9" xfId="1" applyNumberFormat="1" applyFont="1" applyFill="1" applyBorder="1" applyAlignment="1">
      <alignment horizontal="center" vertical="center" wrapText="1"/>
    </xf>
    <xf numFmtId="0" fontId="3" fillId="3" borderId="9" xfId="1" applyFont="1" applyFill="1" applyBorder="1" applyAlignment="1">
      <alignment horizontal="center" vertical="center" wrapText="1"/>
    </xf>
    <xf numFmtId="0" fontId="3" fillId="3" borderId="9" xfId="1" applyFont="1" applyFill="1" applyBorder="1" applyAlignment="1">
      <alignment horizontal="left" vertical="center" wrapText="1"/>
    </xf>
    <xf numFmtId="4" fontId="3" fillId="3" borderId="9" xfId="1" applyNumberFormat="1" applyFont="1" applyFill="1" applyBorder="1" applyAlignment="1">
      <alignment horizontal="center" vertical="center" wrapText="1"/>
    </xf>
    <xf numFmtId="14" fontId="3" fillId="3" borderId="9" xfId="1" applyNumberFormat="1" applyFont="1" applyFill="1" applyBorder="1" applyAlignment="1">
      <alignment horizontal="center" vertical="center" wrapText="1"/>
    </xf>
    <xf numFmtId="0" fontId="3" fillId="3" borderId="9" xfId="1" applyFont="1" applyFill="1" applyBorder="1" applyAlignment="1">
      <alignment horizontal="center" vertical="center" wrapText="1"/>
    </xf>
    <xf numFmtId="14" fontId="3" fillId="0" borderId="9" xfId="1" applyNumberFormat="1" applyFont="1" applyFill="1" applyBorder="1" applyAlignment="1">
      <alignment horizontal="center" vertical="center" wrapText="1"/>
    </xf>
    <xf numFmtId="0" fontId="3" fillId="3" borderId="9" xfId="1" applyFont="1" applyFill="1" applyBorder="1" applyAlignment="1">
      <alignment horizontal="center" vertical="center" wrapText="1"/>
    </xf>
    <xf numFmtId="0" fontId="3" fillId="3" borderId="9" xfId="1" applyFont="1" applyFill="1" applyBorder="1" applyAlignment="1">
      <alignment horizontal="left" vertical="center" wrapText="1"/>
    </xf>
    <xf numFmtId="4" fontId="3" fillId="3" borderId="9" xfId="1" applyNumberFormat="1" applyFont="1" applyFill="1" applyBorder="1" applyAlignment="1">
      <alignment horizontal="center" vertical="center" wrapText="1"/>
    </xf>
    <xf numFmtId="0" fontId="4" fillId="0" borderId="34" xfId="1" applyFont="1" applyFill="1" applyBorder="1" applyAlignment="1">
      <alignment horizontal="center" vertical="center"/>
    </xf>
    <xf numFmtId="0" fontId="3" fillId="0" borderId="34" xfId="1" applyFont="1" applyFill="1" applyBorder="1" applyAlignment="1">
      <alignment horizontal="center" vertical="center" wrapText="1"/>
    </xf>
    <xf numFmtId="3" fontId="2" fillId="0" borderId="16" xfId="1" applyNumberFormat="1" applyFont="1" applyFill="1" applyBorder="1" applyAlignment="1">
      <alignment horizontal="center" vertical="center" wrapText="1"/>
    </xf>
    <xf numFmtId="9" fontId="3" fillId="0" borderId="44" xfId="2" applyFont="1" applyFill="1" applyBorder="1" applyAlignment="1">
      <alignment horizontal="center" vertical="center" wrapText="1"/>
    </xf>
    <xf numFmtId="0" fontId="3" fillId="3" borderId="9" xfId="1" applyFont="1" applyFill="1" applyBorder="1" applyAlignment="1">
      <alignment horizontal="center" vertical="center" wrapText="1"/>
    </xf>
    <xf numFmtId="0" fontId="3" fillId="3" borderId="9" xfId="1" applyFont="1" applyFill="1" applyBorder="1" applyAlignment="1">
      <alignment horizontal="left" vertical="center" wrapText="1"/>
    </xf>
    <xf numFmtId="4" fontId="3" fillId="3" borderId="9" xfId="1" applyNumberFormat="1" applyFont="1" applyFill="1" applyBorder="1" applyAlignment="1">
      <alignment horizontal="center" vertical="center" wrapText="1"/>
    </xf>
    <xf numFmtId="4" fontId="3" fillId="3" borderId="9" xfId="1" applyNumberFormat="1" applyFont="1" applyFill="1" applyBorder="1" applyAlignment="1">
      <alignment horizontal="left" vertical="top" wrapText="1"/>
    </xf>
    <xf numFmtId="0" fontId="3" fillId="3" borderId="9" xfId="1" applyFont="1" applyFill="1" applyBorder="1" applyAlignment="1">
      <alignment horizontal="center" vertical="center" wrapText="1"/>
    </xf>
    <xf numFmtId="0" fontId="3" fillId="3" borderId="9" xfId="1" applyFont="1" applyFill="1" applyBorder="1" applyAlignment="1">
      <alignment horizontal="left" vertical="center" wrapText="1"/>
    </xf>
    <xf numFmtId="4" fontId="3" fillId="3" borderId="9" xfId="1" applyNumberFormat="1" applyFont="1" applyFill="1" applyBorder="1" applyAlignment="1">
      <alignment horizontal="center" vertical="center" wrapText="1"/>
    </xf>
    <xf numFmtId="0" fontId="3" fillId="3" borderId="9" xfId="1" applyFont="1" applyFill="1" applyBorder="1" applyAlignment="1">
      <alignment horizontal="center" vertical="center" wrapText="1"/>
    </xf>
    <xf numFmtId="0" fontId="3" fillId="3" borderId="9" xfId="1" applyFont="1" applyFill="1" applyBorder="1" applyAlignment="1">
      <alignment horizontal="left" vertical="center" wrapText="1"/>
    </xf>
    <xf numFmtId="0" fontId="3" fillId="0" borderId="9" xfId="1" applyFont="1" applyFill="1" applyBorder="1" applyAlignment="1">
      <alignment horizontal="center" vertical="center" wrapText="1"/>
    </xf>
    <xf numFmtId="0" fontId="1" fillId="0" borderId="0" xfId="1" applyFill="1"/>
    <xf numFmtId="4" fontId="3" fillId="3" borderId="9" xfId="1" applyNumberFormat="1" applyFont="1" applyFill="1" applyBorder="1" applyAlignment="1">
      <alignment horizontal="center" vertical="center" wrapText="1"/>
    </xf>
    <xf numFmtId="0" fontId="3" fillId="0" borderId="9" xfId="1" applyFont="1" applyFill="1" applyBorder="1" applyAlignment="1">
      <alignment horizontal="center" vertical="center" wrapText="1"/>
    </xf>
    <xf numFmtId="4" fontId="3" fillId="3" borderId="9" xfId="1" applyNumberFormat="1" applyFont="1" applyFill="1" applyBorder="1" applyAlignment="1">
      <alignment horizontal="left" vertical="top" wrapText="1"/>
    </xf>
    <xf numFmtId="0" fontId="3" fillId="3" borderId="9" xfId="1" applyFont="1" applyFill="1" applyBorder="1" applyAlignment="1">
      <alignment horizontal="center" vertical="center" wrapText="1"/>
    </xf>
    <xf numFmtId="0" fontId="3" fillId="3" borderId="9" xfId="1" applyFont="1" applyFill="1" applyBorder="1" applyAlignment="1">
      <alignment horizontal="left" vertical="center" wrapText="1"/>
    </xf>
    <xf numFmtId="0" fontId="3" fillId="0" borderId="9" xfId="1" applyFont="1" applyFill="1" applyBorder="1" applyAlignment="1">
      <alignment horizontal="center" vertical="center" wrapText="1"/>
    </xf>
    <xf numFmtId="4" fontId="3" fillId="3" borderId="9" xfId="1" applyNumberFormat="1" applyFont="1" applyFill="1" applyBorder="1" applyAlignment="1">
      <alignment horizontal="center" vertical="center" wrapText="1"/>
    </xf>
    <xf numFmtId="0" fontId="3" fillId="0" borderId="9" xfId="1" applyFont="1" applyFill="1" applyBorder="1" applyAlignment="1">
      <alignment vertical="center" wrapText="1"/>
    </xf>
    <xf numFmtId="0" fontId="3" fillId="0" borderId="9" xfId="1" applyFont="1" applyFill="1" applyBorder="1" applyAlignment="1">
      <alignment horizontal="center" vertical="center" wrapText="1"/>
    </xf>
    <xf numFmtId="0" fontId="3" fillId="0" borderId="9" xfId="1" applyFont="1" applyFill="1" applyBorder="1" applyAlignment="1">
      <alignment horizontal="center" vertical="center" wrapText="1"/>
    </xf>
    <xf numFmtId="0" fontId="3" fillId="0" borderId="9" xfId="1" applyFont="1" applyFill="1" applyBorder="1" applyAlignment="1">
      <alignment horizontal="center" vertical="center" wrapText="1"/>
    </xf>
    <xf numFmtId="0" fontId="3" fillId="0" borderId="9" xfId="1" applyFont="1" applyFill="1" applyBorder="1" applyAlignment="1">
      <alignment horizontal="center" vertical="center" wrapText="1"/>
    </xf>
    <xf numFmtId="0" fontId="3" fillId="0" borderId="9" xfId="1" applyFont="1" applyFill="1" applyBorder="1" applyAlignment="1">
      <alignment horizontal="center" vertical="center" wrapText="1"/>
    </xf>
    <xf numFmtId="0" fontId="3" fillId="0" borderId="9" xfId="1" applyFont="1" applyFill="1" applyBorder="1" applyAlignment="1">
      <alignment horizontal="center" vertical="center" wrapText="1"/>
    </xf>
    <xf numFmtId="0" fontId="3" fillId="0" borderId="9" xfId="1" applyFont="1" applyFill="1" applyBorder="1" applyAlignment="1">
      <alignment horizontal="center" vertical="center" wrapText="1"/>
    </xf>
    <xf numFmtId="4" fontId="2" fillId="2" borderId="10" xfId="1" applyNumberFormat="1" applyFont="1" applyFill="1" applyBorder="1" applyAlignment="1">
      <alignment horizontal="center" vertical="center" wrapText="1"/>
    </xf>
    <xf numFmtId="4" fontId="2" fillId="2" borderId="10" xfId="1" applyNumberFormat="1" applyFont="1" applyFill="1" applyBorder="1" applyAlignment="1">
      <alignment horizontal="center" vertical="center" wrapText="1"/>
    </xf>
    <xf numFmtId="4" fontId="2" fillId="2" borderId="10" xfId="1" applyNumberFormat="1" applyFont="1" applyFill="1" applyBorder="1" applyAlignment="1">
      <alignment horizontal="center" vertical="center" wrapText="1"/>
    </xf>
    <xf numFmtId="4" fontId="2" fillId="2" borderId="10" xfId="1" applyNumberFormat="1" applyFont="1" applyFill="1" applyBorder="1" applyAlignment="1">
      <alignment horizontal="center" vertical="center" wrapText="1"/>
    </xf>
    <xf numFmtId="4" fontId="2" fillId="2" borderId="10" xfId="1" applyNumberFormat="1" applyFont="1" applyFill="1" applyBorder="1" applyAlignment="1">
      <alignment horizontal="center" vertical="center" wrapText="1"/>
    </xf>
    <xf numFmtId="0" fontId="3" fillId="0" borderId="9" xfId="1" applyFont="1" applyFill="1" applyBorder="1" applyAlignment="1">
      <alignment horizontal="center" vertical="center" wrapText="1"/>
    </xf>
    <xf numFmtId="0" fontId="3" fillId="0" borderId="9" xfId="1" applyFont="1" applyFill="1" applyBorder="1" applyAlignment="1">
      <alignment horizontal="center" vertical="center" wrapText="1"/>
    </xf>
    <xf numFmtId="0" fontId="3" fillId="0" borderId="9" xfId="1" applyFont="1" applyFill="1" applyBorder="1" applyAlignment="1">
      <alignment horizontal="center" vertical="center" wrapText="1"/>
    </xf>
    <xf numFmtId="0" fontId="3" fillId="3" borderId="16" xfId="1" applyFont="1" applyFill="1" applyBorder="1" applyAlignment="1">
      <alignment horizontal="center" vertical="center" wrapText="1"/>
    </xf>
    <xf numFmtId="0" fontId="3" fillId="3" borderId="9" xfId="1" applyFont="1" applyFill="1" applyBorder="1" applyAlignment="1">
      <alignment horizontal="center" vertical="center" wrapText="1"/>
    </xf>
    <xf numFmtId="0" fontId="3" fillId="3" borderId="16" xfId="1" applyFont="1" applyFill="1" applyBorder="1" applyAlignment="1">
      <alignment vertical="center" wrapText="1"/>
    </xf>
    <xf numFmtId="4" fontId="2" fillId="2" borderId="19" xfId="1" applyNumberFormat="1" applyFont="1" applyFill="1" applyBorder="1" applyAlignment="1">
      <alignment horizontal="right" vertical="center"/>
    </xf>
    <xf numFmtId="4" fontId="3" fillId="3" borderId="9" xfId="1" applyNumberFormat="1" applyFont="1" applyFill="1" applyBorder="1" applyAlignment="1">
      <alignment horizontal="center" vertical="center" wrapText="1"/>
    </xf>
    <xf numFmtId="4" fontId="3" fillId="3" borderId="9" xfId="1" applyNumberFormat="1" applyFont="1" applyFill="1" applyBorder="1" applyAlignment="1">
      <alignment horizontal="center" vertical="center" wrapText="1"/>
    </xf>
    <xf numFmtId="4" fontId="3" fillId="3" borderId="9" xfId="1" applyNumberFormat="1" applyFont="1" applyFill="1" applyBorder="1" applyAlignment="1">
      <alignment horizontal="left" vertical="top" wrapText="1"/>
    </xf>
    <xf numFmtId="4" fontId="2" fillId="2" borderId="9" xfId="1" applyNumberFormat="1" applyFont="1" applyFill="1" applyBorder="1" applyAlignment="1">
      <alignment horizontal="center" vertical="center" wrapText="1"/>
    </xf>
    <xf numFmtId="0" fontId="3" fillId="3" borderId="9" xfId="1" applyFont="1" applyFill="1" applyBorder="1" applyAlignment="1">
      <alignment horizontal="left" vertical="center" wrapText="1"/>
    </xf>
    <xf numFmtId="4" fontId="3" fillId="3" borderId="9" xfId="1" applyNumberFormat="1" applyFont="1" applyFill="1" applyBorder="1" applyAlignment="1">
      <alignment horizontal="center" vertical="center" wrapText="1"/>
    </xf>
    <xf numFmtId="4" fontId="3" fillId="3" borderId="9" xfId="1" applyNumberFormat="1" applyFont="1" applyFill="1" applyBorder="1" applyAlignment="1">
      <alignment horizontal="center" vertical="center" wrapText="1"/>
    </xf>
    <xf numFmtId="4" fontId="3" fillId="3" borderId="9" xfId="1" applyNumberFormat="1" applyFont="1" applyFill="1" applyBorder="1" applyAlignment="1">
      <alignment horizontal="left" vertical="top" wrapText="1"/>
    </xf>
    <xf numFmtId="0" fontId="3" fillId="3" borderId="9" xfId="1" applyFont="1" applyFill="1" applyBorder="1" applyAlignment="1">
      <alignment horizontal="center" vertical="center" wrapText="1"/>
    </xf>
    <xf numFmtId="0" fontId="1" fillId="3" borderId="0" xfId="1" applyFill="1" applyBorder="1"/>
    <xf numFmtId="0" fontId="12" fillId="3" borderId="0" xfId="1" applyFont="1" applyFill="1"/>
    <xf numFmtId="0" fontId="3" fillId="3" borderId="9" xfId="1" applyFont="1" applyFill="1" applyBorder="1" applyAlignment="1">
      <alignment horizontal="center" vertical="center" wrapText="1"/>
    </xf>
    <xf numFmtId="0" fontId="2" fillId="3" borderId="9" xfId="0" applyFont="1" applyFill="1" applyBorder="1" applyAlignment="1">
      <alignment horizontal="left" vertical="center" wrapText="1"/>
    </xf>
    <xf numFmtId="4" fontId="3" fillId="3" borderId="9" xfId="1" applyNumberFormat="1" applyFont="1" applyFill="1" applyBorder="1" applyAlignment="1">
      <alignment horizontal="center" vertical="center" wrapText="1"/>
    </xf>
    <xf numFmtId="4" fontId="3" fillId="3" borderId="9" xfId="1" applyNumberFormat="1" applyFont="1" applyFill="1" applyBorder="1" applyAlignment="1">
      <alignment horizontal="left" vertical="top" wrapText="1"/>
    </xf>
    <xf numFmtId="4" fontId="3" fillId="3" borderId="9" xfId="1" applyNumberFormat="1" applyFont="1" applyFill="1" applyBorder="1" applyAlignment="1">
      <alignment horizontal="center" vertical="center" wrapText="1"/>
    </xf>
    <xf numFmtId="4" fontId="3" fillId="3" borderId="9" xfId="1" applyNumberFormat="1" applyFont="1" applyFill="1" applyBorder="1" applyAlignment="1">
      <alignment horizontal="center" vertical="center" wrapText="1"/>
    </xf>
    <xf numFmtId="4" fontId="3" fillId="3" borderId="9" xfId="1" applyNumberFormat="1" applyFont="1" applyFill="1" applyBorder="1" applyAlignment="1">
      <alignment horizontal="left" vertical="top" wrapText="1"/>
    </xf>
    <xf numFmtId="4" fontId="3" fillId="3" borderId="9" xfId="1" applyNumberFormat="1" applyFont="1" applyFill="1" applyBorder="1" applyAlignment="1">
      <alignment horizontal="center" vertical="center" wrapText="1"/>
    </xf>
    <xf numFmtId="4" fontId="2" fillId="2" borderId="9" xfId="1" applyNumberFormat="1" applyFont="1" applyFill="1" applyBorder="1" applyAlignment="1">
      <alignment horizontal="center" vertical="center" wrapText="1"/>
    </xf>
    <xf numFmtId="4" fontId="3" fillId="3" borderId="9" xfId="1" applyNumberFormat="1" applyFont="1" applyFill="1" applyBorder="1" applyAlignment="1">
      <alignment horizontal="center" vertical="center" wrapText="1"/>
    </xf>
    <xf numFmtId="4" fontId="3" fillId="3" borderId="9" xfId="1" applyNumberFormat="1" applyFont="1" applyFill="1" applyBorder="1" applyAlignment="1">
      <alignment horizontal="left" vertical="top" wrapText="1"/>
    </xf>
    <xf numFmtId="4" fontId="3" fillId="3" borderId="9" xfId="1" applyNumberFormat="1" applyFont="1" applyFill="1" applyBorder="1" applyAlignment="1">
      <alignment horizontal="center" vertical="center" wrapText="1"/>
    </xf>
    <xf numFmtId="4" fontId="3" fillId="3" borderId="9" xfId="1" applyNumberFormat="1" applyFont="1" applyFill="1" applyBorder="1" applyAlignment="1">
      <alignment horizontal="center" vertical="center" wrapText="1"/>
    </xf>
    <xf numFmtId="0" fontId="3" fillId="3" borderId="9" xfId="1" applyFont="1" applyFill="1" applyBorder="1" applyAlignment="1">
      <alignment horizontal="left" vertical="center" wrapText="1"/>
    </xf>
    <xf numFmtId="0" fontId="3" fillId="3" borderId="9" xfId="1" applyFont="1" applyFill="1" applyBorder="1" applyAlignment="1">
      <alignment horizontal="center" vertical="center" wrapText="1"/>
    </xf>
    <xf numFmtId="0" fontId="3" fillId="3" borderId="9" xfId="1" applyFont="1" applyFill="1" applyBorder="1" applyAlignment="1">
      <alignment horizontal="left" vertical="center" wrapText="1"/>
    </xf>
    <xf numFmtId="14" fontId="3" fillId="3" borderId="9" xfId="1" applyNumberFormat="1" applyFont="1" applyFill="1" applyBorder="1" applyAlignment="1">
      <alignment horizontal="center" vertical="center" wrapText="1"/>
    </xf>
    <xf numFmtId="14" fontId="3" fillId="0" borderId="9" xfId="1" applyNumberFormat="1" applyFont="1" applyFill="1" applyBorder="1" applyAlignment="1">
      <alignment horizontal="center" vertical="center" wrapText="1"/>
    </xf>
    <xf numFmtId="0" fontId="3" fillId="0" borderId="9" xfId="1" applyFont="1" applyFill="1" applyBorder="1" applyAlignment="1">
      <alignment horizontal="center" vertical="center" wrapText="1"/>
    </xf>
    <xf numFmtId="0" fontId="3" fillId="3" borderId="9" xfId="1" applyFont="1" applyFill="1" applyBorder="1" applyAlignment="1">
      <alignment horizontal="center" vertical="center" wrapText="1"/>
    </xf>
    <xf numFmtId="9" fontId="3" fillId="0" borderId="16" xfId="2" applyFont="1" applyFill="1" applyBorder="1" applyAlignment="1">
      <alignment horizontal="center" vertical="center" wrapText="1"/>
    </xf>
    <xf numFmtId="9" fontId="3" fillId="0" borderId="44" xfId="2" applyFont="1" applyFill="1" applyBorder="1" applyAlignment="1">
      <alignment horizontal="center" vertical="center" wrapText="1"/>
    </xf>
    <xf numFmtId="4" fontId="3" fillId="0" borderId="9" xfId="1" applyNumberFormat="1" applyFont="1" applyFill="1" applyBorder="1" applyAlignment="1">
      <alignment horizontal="center" vertical="center" wrapText="1"/>
    </xf>
    <xf numFmtId="3" fontId="2" fillId="0" borderId="9" xfId="1" applyNumberFormat="1" applyFont="1" applyFill="1" applyBorder="1" applyAlignment="1">
      <alignment horizontal="center" vertical="center" wrapText="1"/>
    </xf>
    <xf numFmtId="14" fontId="3" fillId="3" borderId="9" xfId="1" applyNumberFormat="1" applyFont="1" applyFill="1" applyBorder="1" applyAlignment="1">
      <alignment horizontal="center" vertical="center" wrapText="1"/>
    </xf>
    <xf numFmtId="14" fontId="3" fillId="0" borderId="9" xfId="1" applyNumberFormat="1" applyFont="1" applyFill="1" applyBorder="1" applyAlignment="1">
      <alignment horizontal="center" vertical="center" wrapText="1"/>
    </xf>
    <xf numFmtId="0" fontId="3" fillId="0" borderId="9" xfId="1" applyFont="1" applyFill="1" applyBorder="1" applyAlignment="1">
      <alignment horizontal="center" vertical="center" wrapText="1"/>
    </xf>
    <xf numFmtId="0" fontId="3" fillId="3" borderId="9" xfId="1" applyFont="1" applyFill="1" applyBorder="1" applyAlignment="1">
      <alignment horizontal="center" vertical="center" wrapText="1"/>
    </xf>
    <xf numFmtId="9" fontId="3" fillId="0" borderId="16" xfId="2" applyFont="1" applyFill="1" applyBorder="1" applyAlignment="1">
      <alignment horizontal="center" vertical="center" wrapText="1"/>
    </xf>
    <xf numFmtId="3" fontId="2" fillId="0" borderId="16" xfId="1" applyNumberFormat="1" applyFont="1" applyFill="1" applyBorder="1" applyAlignment="1">
      <alignment horizontal="center" vertical="center" wrapText="1"/>
    </xf>
    <xf numFmtId="9" fontId="3" fillId="0" borderId="44" xfId="2" applyFont="1" applyFill="1" applyBorder="1" applyAlignment="1">
      <alignment horizontal="center" vertical="center" wrapText="1"/>
    </xf>
    <xf numFmtId="0" fontId="3" fillId="3" borderId="9" xfId="1" applyNumberFormat="1" applyFont="1" applyFill="1" applyBorder="1" applyAlignment="1">
      <alignment horizontal="center" vertical="center" wrapText="1"/>
    </xf>
    <xf numFmtId="4" fontId="3" fillId="3" borderId="9" xfId="7" applyNumberFormat="1" applyFont="1" applyFill="1" applyBorder="1" applyAlignment="1">
      <alignment horizontal="center" vertical="center" wrapText="1"/>
    </xf>
    <xf numFmtId="4" fontId="13" fillId="3" borderId="9" xfId="1" applyNumberFormat="1" applyFont="1" applyFill="1" applyBorder="1" applyAlignment="1">
      <alignment horizontal="center" vertical="center" wrapText="1"/>
    </xf>
    <xf numFmtId="0" fontId="3" fillId="0" borderId="9" xfId="1" applyFont="1" applyFill="1" applyBorder="1" applyAlignment="1">
      <alignment horizontal="center" vertical="center" wrapText="1"/>
    </xf>
    <xf numFmtId="0" fontId="2" fillId="0" borderId="0" xfId="1" applyFont="1" applyAlignment="1">
      <alignment horizontal="left"/>
    </xf>
    <xf numFmtId="0" fontId="3" fillId="0" borderId="0" xfId="1" applyFont="1" applyAlignment="1">
      <alignment horizontal="left"/>
    </xf>
    <xf numFmtId="0" fontId="3" fillId="0" borderId="9" xfId="1" applyFont="1" applyFill="1" applyBorder="1" applyAlignment="1">
      <alignment horizontal="left" vertical="top" wrapText="1"/>
    </xf>
    <xf numFmtId="4" fontId="3" fillId="0" borderId="9" xfId="1" applyNumberFormat="1" applyFont="1" applyFill="1" applyBorder="1" applyAlignment="1">
      <alignment horizontal="center" vertical="center" wrapText="1"/>
    </xf>
    <xf numFmtId="0" fontId="1" fillId="6" borderId="0" xfId="1" applyFill="1"/>
    <xf numFmtId="4" fontId="3" fillId="0" borderId="9" xfId="1" applyNumberFormat="1" applyFont="1" applyFill="1" applyBorder="1" applyAlignment="1">
      <alignment horizontal="left" vertical="center" wrapText="1"/>
    </xf>
    <xf numFmtId="4" fontId="3" fillId="0" borderId="9" xfId="1" applyNumberFormat="1" applyFont="1" applyFill="1" applyBorder="1" applyAlignment="1">
      <alignment horizontal="left" vertical="top" wrapText="1"/>
    </xf>
    <xf numFmtId="9" fontId="1" fillId="0" borderId="0" xfId="8" applyFont="1"/>
    <xf numFmtId="14" fontId="3" fillId="3" borderId="9" xfId="1" applyNumberFormat="1" applyFont="1" applyFill="1" applyBorder="1" applyAlignment="1">
      <alignment horizontal="center" vertical="center" wrapText="1"/>
    </xf>
    <xf numFmtId="0" fontId="3" fillId="3" borderId="9" xfId="1" applyFont="1" applyFill="1" applyBorder="1" applyAlignment="1">
      <alignment horizontal="center" vertical="center" wrapText="1"/>
    </xf>
    <xf numFmtId="0" fontId="3" fillId="0" borderId="9" xfId="1" applyFont="1" applyFill="1" applyBorder="1" applyAlignment="1">
      <alignment horizontal="center" vertical="center" wrapText="1"/>
    </xf>
    <xf numFmtId="9" fontId="3" fillId="0" borderId="16" xfId="2" applyFont="1" applyFill="1" applyBorder="1" applyAlignment="1">
      <alignment horizontal="center" vertical="center" wrapText="1"/>
    </xf>
    <xf numFmtId="3" fontId="2" fillId="0" borderId="16" xfId="1" applyNumberFormat="1" applyFont="1" applyFill="1" applyBorder="1" applyAlignment="1">
      <alignment horizontal="center" vertical="center" wrapText="1"/>
    </xf>
    <xf numFmtId="9" fontId="3" fillId="0" borderId="44" xfId="2" applyFont="1" applyFill="1" applyBorder="1" applyAlignment="1">
      <alignment horizontal="center" vertical="center" wrapText="1"/>
    </xf>
    <xf numFmtId="4" fontId="3" fillId="3" borderId="16" xfId="7" applyNumberFormat="1" applyFont="1" applyFill="1" applyBorder="1" applyAlignment="1">
      <alignment horizontal="center" vertical="center" wrapText="1"/>
    </xf>
    <xf numFmtId="4" fontId="3" fillId="0" borderId="9" xfId="1" applyNumberFormat="1" applyFont="1" applyFill="1" applyBorder="1" applyAlignment="1">
      <alignment horizontal="center" vertical="center" wrapText="1"/>
    </xf>
    <xf numFmtId="4" fontId="3" fillId="0" borderId="9" xfId="1" applyNumberFormat="1" applyFont="1" applyFill="1" applyBorder="1" applyAlignment="1">
      <alignment horizontal="left" vertical="top" wrapText="1"/>
    </xf>
    <xf numFmtId="14" fontId="3" fillId="0" borderId="9" xfId="1" applyNumberFormat="1" applyFont="1" applyFill="1" applyBorder="1" applyAlignment="1">
      <alignment horizontal="center" vertical="center" wrapText="1"/>
    </xf>
    <xf numFmtId="0" fontId="3" fillId="3" borderId="9" xfId="1" applyFont="1" applyFill="1" applyBorder="1" applyAlignment="1">
      <alignment horizontal="center" vertical="center" wrapText="1"/>
    </xf>
    <xf numFmtId="165" fontId="1" fillId="0" borderId="0" xfId="1" applyNumberFormat="1"/>
    <xf numFmtId="4" fontId="3" fillId="3" borderId="16" xfId="1" applyNumberFormat="1" applyFont="1" applyFill="1" applyBorder="1" applyAlignment="1">
      <alignment horizontal="center" vertical="center" wrapText="1"/>
    </xf>
    <xf numFmtId="4" fontId="3" fillId="3" borderId="10" xfId="1" applyNumberFormat="1" applyFont="1" applyFill="1" applyBorder="1" applyAlignment="1">
      <alignment horizontal="center" vertical="center" wrapText="1"/>
    </xf>
    <xf numFmtId="9" fontId="3" fillId="3" borderId="16" xfId="2" applyFont="1" applyFill="1" applyBorder="1" applyAlignment="1">
      <alignment horizontal="center" vertical="center" wrapText="1"/>
    </xf>
    <xf numFmtId="9" fontId="3" fillId="3" borderId="10" xfId="2" applyFont="1" applyFill="1" applyBorder="1" applyAlignment="1">
      <alignment horizontal="center" vertical="center" wrapText="1"/>
    </xf>
    <xf numFmtId="3" fontId="2" fillId="3" borderId="16" xfId="1" applyNumberFormat="1" applyFont="1" applyFill="1" applyBorder="1" applyAlignment="1">
      <alignment horizontal="center" vertical="center" wrapText="1"/>
    </xf>
    <xf numFmtId="3" fontId="2" fillId="3" borderId="10" xfId="1" applyNumberFormat="1" applyFont="1" applyFill="1" applyBorder="1" applyAlignment="1">
      <alignment horizontal="center" vertical="center" wrapText="1"/>
    </xf>
    <xf numFmtId="14" fontId="3" fillId="3" borderId="9" xfId="1" applyNumberFormat="1" applyFont="1" applyFill="1" applyBorder="1" applyAlignment="1">
      <alignment horizontal="center" vertical="center" wrapText="1"/>
    </xf>
    <xf numFmtId="14" fontId="3" fillId="0" borderId="9" xfId="1" applyNumberFormat="1" applyFont="1" applyFill="1" applyBorder="1" applyAlignment="1">
      <alignment horizontal="center" vertical="center" wrapText="1"/>
    </xf>
    <xf numFmtId="0" fontId="3" fillId="0" borderId="9" xfId="1" applyFont="1" applyFill="1" applyBorder="1" applyAlignment="1">
      <alignment horizontal="center" vertical="center" wrapText="1"/>
    </xf>
    <xf numFmtId="0" fontId="3" fillId="3" borderId="9" xfId="1" applyFont="1" applyFill="1" applyBorder="1" applyAlignment="1">
      <alignment horizontal="center" vertical="center" wrapText="1"/>
    </xf>
    <xf numFmtId="0" fontId="3" fillId="3" borderId="9" xfId="1" applyFont="1" applyFill="1" applyBorder="1" applyAlignment="1">
      <alignment horizontal="left" vertical="top" wrapText="1"/>
    </xf>
    <xf numFmtId="0" fontId="3" fillId="5" borderId="9" xfId="0" applyFont="1" applyFill="1" applyBorder="1" applyAlignment="1">
      <alignment horizontal="center" vertical="center" wrapText="1"/>
    </xf>
    <xf numFmtId="0" fontId="3" fillId="0" borderId="9" xfId="0" applyFont="1" applyFill="1" applyBorder="1" applyAlignment="1">
      <alignment horizontal="center" vertical="center"/>
    </xf>
    <xf numFmtId="9" fontId="3" fillId="3" borderId="21" xfId="2" applyFont="1" applyFill="1" applyBorder="1" applyAlignment="1">
      <alignment horizontal="center" vertical="center" wrapText="1"/>
    </xf>
    <xf numFmtId="4" fontId="3" fillId="3" borderId="21" xfId="1" applyNumberFormat="1" applyFont="1" applyFill="1" applyBorder="1" applyAlignment="1">
      <alignment horizontal="center" vertical="center" wrapText="1"/>
    </xf>
    <xf numFmtId="3" fontId="2" fillId="3" borderId="21" xfId="1" applyNumberFormat="1" applyFont="1" applyFill="1" applyBorder="1" applyAlignment="1">
      <alignment horizontal="center" vertical="center" wrapText="1"/>
    </xf>
    <xf numFmtId="0" fontId="3" fillId="0" borderId="16" xfId="0" applyFont="1" applyFill="1" applyBorder="1" applyAlignment="1">
      <alignment horizontal="center" vertical="center"/>
    </xf>
    <xf numFmtId="0" fontId="3" fillId="0" borderId="10" xfId="0" applyFont="1" applyFill="1" applyBorder="1" applyAlignment="1">
      <alignment horizontal="center" vertical="center"/>
    </xf>
    <xf numFmtId="0" fontId="3" fillId="3" borderId="16" xfId="1" applyFont="1" applyFill="1" applyBorder="1" applyAlignment="1">
      <alignment horizontal="center" vertical="center" wrapText="1"/>
    </xf>
    <xf numFmtId="0" fontId="3" fillId="3" borderId="10" xfId="1" applyFont="1" applyFill="1" applyBorder="1" applyAlignment="1">
      <alignment horizontal="center" vertical="center" wrapText="1"/>
    </xf>
    <xf numFmtId="0" fontId="3" fillId="3" borderId="15" xfId="1" applyFont="1" applyFill="1" applyBorder="1" applyAlignment="1">
      <alignment horizontal="center" vertical="center" wrapText="1"/>
    </xf>
    <xf numFmtId="0" fontId="3" fillId="3" borderId="20" xfId="1" applyFont="1" applyFill="1" applyBorder="1" applyAlignment="1">
      <alignment horizontal="center" vertical="center" wrapText="1"/>
    </xf>
    <xf numFmtId="0" fontId="3" fillId="3" borderId="18" xfId="1" applyFont="1" applyFill="1" applyBorder="1" applyAlignment="1">
      <alignment horizontal="center" vertical="center" wrapText="1"/>
    </xf>
    <xf numFmtId="0" fontId="3" fillId="0" borderId="16" xfId="1" applyFont="1" applyFill="1" applyBorder="1" applyAlignment="1">
      <alignment horizontal="center" vertical="center" wrapText="1"/>
    </xf>
    <xf numFmtId="0" fontId="3" fillId="0" borderId="10" xfId="1" applyFont="1" applyFill="1" applyBorder="1" applyAlignment="1">
      <alignment horizontal="center" vertical="center" wrapText="1"/>
    </xf>
    <xf numFmtId="14" fontId="3" fillId="3" borderId="16" xfId="1" applyNumberFormat="1" applyFont="1" applyFill="1" applyBorder="1" applyAlignment="1">
      <alignment horizontal="center" vertical="center" wrapText="1"/>
    </xf>
    <xf numFmtId="0" fontId="2" fillId="3" borderId="9" xfId="1" applyFont="1" applyFill="1" applyBorder="1" applyAlignment="1">
      <alignment horizontal="left" vertical="top" wrapText="1"/>
    </xf>
    <xf numFmtId="0" fontId="3" fillId="5" borderId="16" xfId="0" applyFont="1" applyFill="1" applyBorder="1" applyAlignment="1">
      <alignment horizontal="center" vertical="center" wrapText="1"/>
    </xf>
    <xf numFmtId="0" fontId="3" fillId="5" borderId="10" xfId="0" applyFont="1" applyFill="1" applyBorder="1" applyAlignment="1">
      <alignment horizontal="center" vertical="center" wrapText="1"/>
    </xf>
    <xf numFmtId="0" fontId="2" fillId="3" borderId="16" xfId="1" applyFont="1" applyFill="1" applyBorder="1" applyAlignment="1">
      <alignment horizontal="left" vertical="top" wrapText="1"/>
    </xf>
    <xf numFmtId="0" fontId="2" fillId="3" borderId="10" xfId="1" applyFont="1" applyFill="1" applyBorder="1" applyAlignment="1">
      <alignment horizontal="left" vertical="top" wrapText="1"/>
    </xf>
    <xf numFmtId="0" fontId="3" fillId="0" borderId="16"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2" fillId="3" borderId="13" xfId="1" applyFont="1" applyFill="1" applyBorder="1" applyAlignment="1">
      <alignment horizontal="center" vertical="center" wrapText="1"/>
    </xf>
    <xf numFmtId="0" fontId="2" fillId="3" borderId="14" xfId="1" applyFont="1" applyFill="1" applyBorder="1" applyAlignment="1">
      <alignment horizontal="center" vertical="center" wrapText="1"/>
    </xf>
    <xf numFmtId="0" fontId="2" fillId="3" borderId="12" xfId="1" applyFont="1" applyFill="1" applyBorder="1" applyAlignment="1">
      <alignment horizontal="center" vertical="center" wrapText="1"/>
    </xf>
    <xf numFmtId="0" fontId="2" fillId="0" borderId="16" xfId="1" applyFont="1" applyFill="1" applyBorder="1" applyAlignment="1">
      <alignment horizontal="left" vertical="top" wrapText="1"/>
    </xf>
    <xf numFmtId="0" fontId="2" fillId="0" borderId="10" xfId="1" applyFont="1" applyFill="1" applyBorder="1" applyAlignment="1">
      <alignment horizontal="left" vertical="top" wrapText="1"/>
    </xf>
    <xf numFmtId="9" fontId="3" fillId="3" borderId="44" xfId="1" applyNumberFormat="1" applyFont="1" applyFill="1" applyBorder="1" applyAlignment="1">
      <alignment horizontal="center" vertical="center" wrapText="1"/>
    </xf>
    <xf numFmtId="9" fontId="3" fillId="3" borderId="43" xfId="1" applyNumberFormat="1" applyFont="1" applyFill="1" applyBorder="1" applyAlignment="1">
      <alignment horizontal="center" vertical="center" wrapText="1"/>
    </xf>
    <xf numFmtId="164" fontId="3" fillId="3" borderId="16" xfId="4" applyFont="1" applyFill="1" applyBorder="1" applyAlignment="1">
      <alignment horizontal="center" vertical="center" wrapText="1"/>
    </xf>
    <xf numFmtId="164" fontId="3" fillId="3" borderId="10" xfId="4" applyFont="1" applyFill="1" applyBorder="1" applyAlignment="1">
      <alignment horizontal="center" vertical="center" wrapText="1"/>
    </xf>
    <xf numFmtId="9" fontId="3" fillId="3" borderId="16" xfId="1" applyNumberFormat="1" applyFont="1" applyFill="1" applyBorder="1" applyAlignment="1">
      <alignment horizontal="center" vertical="center" wrapText="1"/>
    </xf>
    <xf numFmtId="9" fontId="3" fillId="3" borderId="10" xfId="1" applyNumberFormat="1" applyFont="1" applyFill="1" applyBorder="1" applyAlignment="1">
      <alignment horizontal="center" vertical="center" wrapText="1"/>
    </xf>
    <xf numFmtId="0" fontId="2" fillId="3" borderId="16" xfId="1" applyFont="1" applyFill="1" applyBorder="1" applyAlignment="1">
      <alignment horizontal="center" vertical="center" wrapText="1"/>
    </xf>
    <xf numFmtId="0" fontId="2" fillId="3" borderId="10" xfId="1" applyFont="1" applyFill="1" applyBorder="1" applyAlignment="1">
      <alignment horizontal="center" vertical="center" wrapText="1"/>
    </xf>
    <xf numFmtId="0" fontId="3" fillId="3" borderId="9" xfId="1" applyFont="1" applyFill="1" applyBorder="1" applyAlignment="1">
      <alignment horizontal="left" vertical="center" wrapText="1"/>
    </xf>
    <xf numFmtId="0" fontId="3" fillId="3" borderId="10" xfId="1" applyFont="1" applyFill="1" applyBorder="1" applyAlignment="1">
      <alignment horizontal="left" vertical="top" wrapText="1"/>
    </xf>
    <xf numFmtId="14" fontId="3" fillId="3" borderId="10" xfId="1" applyNumberFormat="1" applyFont="1" applyFill="1" applyBorder="1" applyAlignment="1">
      <alignment horizontal="center" vertical="center" wrapText="1"/>
    </xf>
    <xf numFmtId="4" fontId="3" fillId="0" borderId="16" xfId="1" applyNumberFormat="1" applyFont="1" applyFill="1" applyBorder="1" applyAlignment="1">
      <alignment horizontal="center" vertical="center" wrapText="1"/>
    </xf>
    <xf numFmtId="4" fontId="3" fillId="0" borderId="10" xfId="1" applyNumberFormat="1" applyFont="1" applyFill="1" applyBorder="1" applyAlignment="1">
      <alignment horizontal="center" vertical="center" wrapText="1"/>
    </xf>
    <xf numFmtId="0" fontId="2" fillId="4" borderId="13" xfId="1" applyFont="1" applyFill="1" applyBorder="1" applyAlignment="1">
      <alignment horizontal="center" vertical="center" wrapText="1"/>
    </xf>
    <xf numFmtId="0" fontId="2" fillId="4" borderId="14" xfId="1" applyFont="1" applyFill="1" applyBorder="1" applyAlignment="1">
      <alignment horizontal="center" vertical="center" wrapText="1"/>
    </xf>
    <xf numFmtId="0" fontId="2" fillId="4" borderId="12" xfId="1" applyFont="1" applyFill="1" applyBorder="1" applyAlignment="1">
      <alignment horizontal="center" vertical="center" wrapText="1"/>
    </xf>
    <xf numFmtId="0" fontId="2" fillId="2" borderId="13" xfId="1" applyFont="1" applyFill="1" applyBorder="1" applyAlignment="1">
      <alignment horizontal="center" vertical="center" wrapText="1"/>
    </xf>
    <xf numFmtId="0" fontId="2" fillId="2" borderId="14" xfId="1" applyFont="1" applyFill="1" applyBorder="1" applyAlignment="1">
      <alignment horizontal="center" vertical="center" wrapText="1"/>
    </xf>
    <xf numFmtId="0" fontId="2" fillId="2" borderId="12" xfId="1" applyFont="1" applyFill="1" applyBorder="1" applyAlignment="1">
      <alignment horizontal="center" vertical="center" wrapText="1"/>
    </xf>
    <xf numFmtId="0" fontId="3" fillId="3" borderId="16" xfId="1" applyFont="1" applyFill="1" applyBorder="1" applyAlignment="1">
      <alignment vertical="center" wrapText="1"/>
    </xf>
    <xf numFmtId="0" fontId="3" fillId="3" borderId="10" xfId="1" applyFont="1" applyFill="1" applyBorder="1" applyAlignment="1">
      <alignment vertical="center" wrapText="1"/>
    </xf>
    <xf numFmtId="0" fontId="3" fillId="3" borderId="16" xfId="1" applyFont="1" applyFill="1" applyBorder="1" applyAlignment="1">
      <alignment horizontal="left" vertical="top" wrapText="1"/>
    </xf>
    <xf numFmtId="4" fontId="2" fillId="2" borderId="3" xfId="1" applyNumberFormat="1" applyFont="1" applyFill="1" applyBorder="1" applyAlignment="1">
      <alignment horizontal="center" vertical="center" wrapText="1"/>
    </xf>
    <xf numFmtId="4" fontId="2" fillId="2" borderId="10" xfId="1" applyNumberFormat="1" applyFont="1" applyFill="1" applyBorder="1" applyAlignment="1">
      <alignment horizontal="center" vertical="center" wrapText="1"/>
    </xf>
    <xf numFmtId="1" fontId="2" fillId="3" borderId="46" xfId="1" applyNumberFormat="1" applyFont="1" applyFill="1" applyBorder="1" applyAlignment="1">
      <alignment horizontal="center" vertical="center" wrapText="1"/>
    </xf>
    <xf numFmtId="1" fontId="2" fillId="3" borderId="23" xfId="1" applyNumberFormat="1" applyFont="1" applyFill="1" applyBorder="1" applyAlignment="1">
      <alignment horizontal="center" vertical="center" wrapText="1"/>
    </xf>
    <xf numFmtId="9" fontId="3" fillId="3" borderId="17" xfId="2" applyFont="1" applyFill="1" applyBorder="1" applyAlignment="1">
      <alignment horizontal="center" vertical="center" wrapText="1"/>
    </xf>
    <xf numFmtId="9" fontId="3" fillId="3" borderId="19" xfId="2" applyFont="1" applyFill="1" applyBorder="1" applyAlignment="1">
      <alignment horizontal="center" vertical="center" wrapText="1"/>
    </xf>
    <xf numFmtId="0" fontId="2" fillId="2" borderId="4" xfId="1" applyFont="1" applyFill="1" applyBorder="1" applyAlignment="1">
      <alignment horizontal="center" vertical="center"/>
    </xf>
    <xf numFmtId="0" fontId="2" fillId="2" borderId="5" xfId="1" applyFont="1" applyFill="1" applyBorder="1" applyAlignment="1">
      <alignment horizontal="center" vertical="center"/>
    </xf>
    <xf numFmtId="0" fontId="2" fillId="2" borderId="6" xfId="1" applyFont="1" applyFill="1" applyBorder="1" applyAlignment="1">
      <alignment horizontal="center" vertical="center"/>
    </xf>
    <xf numFmtId="0" fontId="2" fillId="2" borderId="1" xfId="1" applyFont="1" applyFill="1" applyBorder="1" applyAlignment="1">
      <alignment horizontal="center" vertical="center" wrapText="1"/>
    </xf>
    <xf numFmtId="0" fontId="2" fillId="2" borderId="8" xfId="1" applyFont="1" applyFill="1" applyBorder="1" applyAlignment="1">
      <alignment horizontal="center" vertical="center" wrapText="1"/>
    </xf>
    <xf numFmtId="4" fontId="2" fillId="2" borderId="2" xfId="1" applyNumberFormat="1" applyFont="1" applyFill="1" applyBorder="1" applyAlignment="1">
      <alignment horizontal="center" vertical="center" wrapText="1"/>
    </xf>
    <xf numFmtId="4" fontId="2" fillId="2" borderId="9" xfId="1" applyNumberFormat="1" applyFont="1" applyFill="1" applyBorder="1" applyAlignment="1">
      <alignment horizontal="center" vertical="center" wrapText="1"/>
    </xf>
    <xf numFmtId="0" fontId="3" fillId="3" borderId="16" xfId="1" applyFont="1" applyFill="1" applyBorder="1" applyAlignment="1">
      <alignment horizontal="left" vertical="center" wrapText="1"/>
    </xf>
    <xf numFmtId="0" fontId="3" fillId="3" borderId="10" xfId="1" applyFont="1" applyFill="1" applyBorder="1" applyAlignment="1">
      <alignment horizontal="left" vertical="center" wrapText="1"/>
    </xf>
    <xf numFmtId="0" fontId="3" fillId="3" borderId="21" xfId="1" applyFont="1" applyFill="1" applyBorder="1" applyAlignment="1">
      <alignment vertical="center" wrapText="1"/>
    </xf>
    <xf numFmtId="0" fontId="3" fillId="3" borderId="21" xfId="1" applyFont="1" applyFill="1" applyBorder="1" applyAlignment="1">
      <alignment horizontal="left" vertical="top" wrapText="1"/>
    </xf>
    <xf numFmtId="0" fontId="3" fillId="3" borderId="21" xfId="1" applyFont="1" applyFill="1" applyBorder="1" applyAlignment="1">
      <alignment horizontal="center" vertical="center" wrapText="1"/>
    </xf>
    <xf numFmtId="0" fontId="2" fillId="2" borderId="23" xfId="1" applyFont="1" applyFill="1" applyBorder="1" applyAlignment="1">
      <alignment horizontal="center" vertical="center" wrapText="1"/>
    </xf>
    <xf numFmtId="0" fontId="2" fillId="2" borderId="24" xfId="1" applyFont="1" applyFill="1" applyBorder="1" applyAlignment="1">
      <alignment horizontal="center" vertical="center" wrapText="1"/>
    </xf>
    <xf numFmtId="0" fontId="2" fillId="2" borderId="25" xfId="1" applyFont="1" applyFill="1" applyBorder="1" applyAlignment="1">
      <alignment horizontal="center" vertical="center" wrapText="1"/>
    </xf>
    <xf numFmtId="0" fontId="2" fillId="2" borderId="26" xfId="1" applyFont="1" applyFill="1" applyBorder="1" applyAlignment="1">
      <alignment horizontal="center" vertical="center" wrapText="1"/>
    </xf>
    <xf numFmtId="0" fontId="2" fillId="0" borderId="0" xfId="1" applyFont="1" applyAlignment="1">
      <alignment horizontal="left"/>
    </xf>
    <xf numFmtId="0" fontId="3" fillId="0" borderId="0" xfId="1" applyFont="1" applyAlignment="1">
      <alignment horizontal="left"/>
    </xf>
    <xf numFmtId="9" fontId="3" fillId="3" borderId="22" xfId="2" applyFont="1" applyFill="1" applyBorder="1" applyAlignment="1">
      <alignment horizontal="center" vertical="center" wrapText="1"/>
    </xf>
    <xf numFmtId="4" fontId="3" fillId="0" borderId="21" xfId="1" applyNumberFormat="1" applyFont="1" applyFill="1" applyBorder="1" applyAlignment="1">
      <alignment horizontal="center" vertical="center" wrapText="1"/>
    </xf>
    <xf numFmtId="164" fontId="3" fillId="3" borderId="16" xfId="4" applyFont="1" applyFill="1" applyBorder="1" applyAlignment="1">
      <alignment vertical="center" wrapText="1"/>
    </xf>
    <xf numFmtId="164" fontId="3" fillId="3" borderId="10" xfId="4" applyFont="1" applyFill="1" applyBorder="1" applyAlignment="1">
      <alignment vertical="center" wrapText="1"/>
    </xf>
    <xf numFmtId="0" fontId="6" fillId="3" borderId="16" xfId="1" applyFont="1" applyFill="1" applyBorder="1" applyAlignment="1">
      <alignment horizontal="left" vertical="top" wrapText="1"/>
    </xf>
    <xf numFmtId="14" fontId="3" fillId="0" borderId="16" xfId="1" applyNumberFormat="1" applyFont="1" applyFill="1" applyBorder="1" applyAlignment="1">
      <alignment horizontal="center" vertical="center" wrapText="1"/>
    </xf>
    <xf numFmtId="0" fontId="3" fillId="5" borderId="16" xfId="0" applyFont="1" applyFill="1" applyBorder="1" applyAlignment="1">
      <alignment horizontal="left" vertical="center" wrapText="1"/>
    </xf>
    <xf numFmtId="0" fontId="3" fillId="5" borderId="10" xfId="0" applyFont="1" applyFill="1" applyBorder="1" applyAlignment="1">
      <alignment horizontal="left" vertical="center" wrapText="1"/>
    </xf>
    <xf numFmtId="9" fontId="3" fillId="0" borderId="16" xfId="2" applyFont="1" applyFill="1" applyBorder="1" applyAlignment="1">
      <alignment horizontal="center" vertical="center" wrapText="1"/>
    </xf>
    <xf numFmtId="9" fontId="3" fillId="0" borderId="10" xfId="2" applyFont="1" applyFill="1" applyBorder="1" applyAlignment="1">
      <alignment horizontal="center" vertical="center" wrapText="1"/>
    </xf>
    <xf numFmtId="3" fontId="2" fillId="0" borderId="16" xfId="1" applyNumberFormat="1" applyFont="1" applyFill="1" applyBorder="1" applyAlignment="1">
      <alignment horizontal="center" vertical="center" wrapText="1"/>
    </xf>
    <xf numFmtId="3" fontId="2" fillId="0" borderId="10" xfId="1" applyNumberFormat="1" applyFont="1" applyFill="1" applyBorder="1" applyAlignment="1">
      <alignment horizontal="center" vertical="center" wrapText="1"/>
    </xf>
    <xf numFmtId="14" fontId="3" fillId="0" borderId="10" xfId="1" applyNumberFormat="1" applyFont="1" applyFill="1" applyBorder="1" applyAlignment="1">
      <alignment horizontal="center" vertical="center" wrapText="1"/>
    </xf>
    <xf numFmtId="9" fontId="3" fillId="3" borderId="45" xfId="1" applyNumberFormat="1" applyFont="1" applyFill="1" applyBorder="1" applyAlignment="1">
      <alignment horizontal="center" vertical="center" wrapText="1"/>
    </xf>
    <xf numFmtId="14" fontId="3" fillId="3" borderId="21" xfId="1" applyNumberFormat="1" applyFont="1" applyFill="1" applyBorder="1" applyAlignment="1">
      <alignment horizontal="center" vertical="center" wrapText="1"/>
    </xf>
    <xf numFmtId="0" fontId="3" fillId="3" borderId="21" xfId="1" applyFont="1" applyFill="1" applyBorder="1" applyAlignment="1">
      <alignment horizontal="left" vertical="center" wrapText="1"/>
    </xf>
    <xf numFmtId="164" fontId="3" fillId="3" borderId="21" xfId="4" applyFont="1" applyFill="1" applyBorder="1" applyAlignment="1">
      <alignment horizontal="center" vertical="center" wrapText="1"/>
    </xf>
    <xf numFmtId="9" fontId="3" fillId="3" borderId="21" xfId="1" applyNumberFormat="1" applyFont="1" applyFill="1" applyBorder="1" applyAlignment="1">
      <alignment horizontal="center" vertical="center" wrapText="1"/>
    </xf>
    <xf numFmtId="0" fontId="2" fillId="3" borderId="21" xfId="1" applyFont="1" applyFill="1" applyBorder="1" applyAlignment="1">
      <alignment horizontal="center" vertical="center" wrapText="1"/>
    </xf>
    <xf numFmtId="164" fontId="3" fillId="0" borderId="16" xfId="4" applyFont="1" applyFill="1" applyBorder="1" applyAlignment="1">
      <alignment vertical="center" wrapText="1"/>
    </xf>
    <xf numFmtId="164" fontId="3" fillId="0" borderId="10" xfId="4" applyFont="1" applyFill="1" applyBorder="1" applyAlignment="1">
      <alignment vertical="center" wrapText="1"/>
    </xf>
    <xf numFmtId="0" fontId="3" fillId="3" borderId="9" xfId="0" applyFont="1" applyFill="1" applyBorder="1" applyAlignment="1">
      <alignment horizontal="center" vertical="center" wrapText="1"/>
    </xf>
    <xf numFmtId="164" fontId="2" fillId="3" borderId="9" xfId="5" applyFont="1" applyFill="1" applyBorder="1" applyAlignment="1">
      <alignment horizontal="center" vertical="center" wrapText="1"/>
    </xf>
    <xf numFmtId="0" fontId="3" fillId="0" borderId="21" xfId="1" applyFont="1" applyFill="1" applyBorder="1" applyAlignment="1">
      <alignment horizontal="center" vertical="center" wrapText="1"/>
    </xf>
    <xf numFmtId="0" fontId="3" fillId="0" borderId="16" xfId="1" applyFont="1" applyFill="1" applyBorder="1" applyAlignment="1">
      <alignment horizontal="left" vertical="top" wrapText="1"/>
    </xf>
    <xf numFmtId="0" fontId="3" fillId="0" borderId="21" xfId="1" applyFont="1" applyFill="1" applyBorder="1" applyAlignment="1">
      <alignment horizontal="left" vertical="top" wrapText="1"/>
    </xf>
    <xf numFmtId="0" fontId="3" fillId="0" borderId="10" xfId="1" applyFont="1" applyFill="1" applyBorder="1" applyAlignment="1">
      <alignment horizontal="left" vertical="top" wrapText="1"/>
    </xf>
    <xf numFmtId="9" fontId="3" fillId="0" borderId="21" xfId="2" applyFont="1" applyFill="1" applyBorder="1" applyAlignment="1">
      <alignment horizontal="center" vertical="center" wrapText="1"/>
    </xf>
    <xf numFmtId="3" fontId="2" fillId="0" borderId="21" xfId="1" applyNumberFormat="1" applyFont="1" applyFill="1" applyBorder="1" applyAlignment="1">
      <alignment horizontal="center" vertical="center" wrapText="1"/>
    </xf>
    <xf numFmtId="0" fontId="3" fillId="3" borderId="3" xfId="1" applyFont="1" applyFill="1" applyBorder="1" applyAlignment="1">
      <alignment horizontal="center" vertical="center" wrapText="1"/>
    </xf>
    <xf numFmtId="0" fontId="3" fillId="0" borderId="9" xfId="1" applyFont="1" applyFill="1" applyBorder="1" applyAlignment="1">
      <alignment horizontal="left" vertical="top" wrapText="1"/>
    </xf>
    <xf numFmtId="9" fontId="3" fillId="0" borderId="44" xfId="2" applyFont="1" applyFill="1" applyBorder="1" applyAlignment="1">
      <alignment horizontal="center" vertical="center" wrapText="1"/>
    </xf>
    <xf numFmtId="9" fontId="3" fillId="0" borderId="45" xfId="2" applyFont="1" applyFill="1" applyBorder="1" applyAlignment="1">
      <alignment horizontal="center" vertical="center" wrapText="1"/>
    </xf>
    <xf numFmtId="9" fontId="3" fillId="0" borderId="43" xfId="2" applyFont="1" applyFill="1" applyBorder="1" applyAlignment="1">
      <alignment horizontal="center" vertical="center" wrapText="1"/>
    </xf>
    <xf numFmtId="9" fontId="3" fillId="3" borderId="44" xfId="2" applyFont="1" applyFill="1" applyBorder="1" applyAlignment="1">
      <alignment horizontal="center" vertical="center" wrapText="1"/>
    </xf>
    <xf numFmtId="9" fontId="3" fillId="3" borderId="43" xfId="2" applyFont="1" applyFill="1" applyBorder="1" applyAlignment="1">
      <alignment horizontal="center" vertical="center" wrapText="1"/>
    </xf>
    <xf numFmtId="9" fontId="3" fillId="3" borderId="45" xfId="2" applyFont="1" applyFill="1" applyBorder="1" applyAlignment="1">
      <alignment horizontal="center" vertical="center" wrapText="1"/>
    </xf>
    <xf numFmtId="9" fontId="3" fillId="0" borderId="17" xfId="2" applyFont="1" applyFill="1" applyBorder="1" applyAlignment="1">
      <alignment horizontal="center" vertical="center" wrapText="1"/>
    </xf>
    <xf numFmtId="9" fontId="3" fillId="0" borderId="19" xfId="2" applyFont="1" applyFill="1" applyBorder="1" applyAlignment="1">
      <alignment horizontal="center" vertical="center" wrapText="1"/>
    </xf>
    <xf numFmtId="0" fontId="3" fillId="3" borderId="16" xfId="1" applyFont="1" applyFill="1" applyBorder="1" applyAlignment="1">
      <alignment horizontal="center" vertical="center"/>
    </xf>
    <xf numFmtId="0" fontId="3" fillId="3" borderId="21" xfId="1" applyFont="1" applyFill="1" applyBorder="1" applyAlignment="1">
      <alignment horizontal="center" vertical="center"/>
    </xf>
    <xf numFmtId="0" fontId="3" fillId="3" borderId="10" xfId="1" applyFont="1" applyFill="1" applyBorder="1" applyAlignment="1">
      <alignment horizontal="center" vertical="center"/>
    </xf>
    <xf numFmtId="9" fontId="3" fillId="0" borderId="22" xfId="2" applyFont="1" applyFill="1" applyBorder="1" applyAlignment="1">
      <alignment horizontal="center" vertical="center" wrapText="1"/>
    </xf>
    <xf numFmtId="0" fontId="2" fillId="2" borderId="33" xfId="1" applyFont="1" applyFill="1" applyBorder="1" applyAlignment="1">
      <alignment horizontal="center" vertical="center" wrapText="1"/>
    </xf>
    <xf numFmtId="0" fontId="2" fillId="2" borderId="34" xfId="1" applyFont="1" applyFill="1" applyBorder="1" applyAlignment="1">
      <alignment horizontal="center" vertical="center" wrapText="1"/>
    </xf>
    <xf numFmtId="0" fontId="2" fillId="2" borderId="35" xfId="1" applyFont="1" applyFill="1" applyBorder="1" applyAlignment="1">
      <alignment horizontal="center" vertical="center" wrapText="1"/>
    </xf>
    <xf numFmtId="0" fontId="3" fillId="3" borderId="29" xfId="1" applyFont="1" applyFill="1" applyBorder="1" applyAlignment="1">
      <alignment horizontal="center" vertical="center"/>
    </xf>
    <xf numFmtId="0" fontId="3" fillId="3" borderId="18" xfId="1" applyFont="1" applyFill="1" applyBorder="1" applyAlignment="1">
      <alignment horizontal="center" vertical="center"/>
    </xf>
    <xf numFmtId="0" fontId="3" fillId="3" borderId="3" xfId="1" applyFont="1" applyFill="1" applyBorder="1" applyAlignment="1">
      <alignment vertical="center" wrapText="1"/>
    </xf>
    <xf numFmtId="0" fontId="3" fillId="3" borderId="3" xfId="1" applyFont="1" applyFill="1" applyBorder="1" applyAlignment="1">
      <alignment horizontal="left" vertical="top" wrapText="1"/>
    </xf>
    <xf numFmtId="3" fontId="2" fillId="3" borderId="3" xfId="1" applyNumberFormat="1" applyFont="1" applyFill="1" applyBorder="1" applyAlignment="1">
      <alignment horizontal="center" vertical="center" wrapText="1"/>
    </xf>
    <xf numFmtId="9" fontId="3" fillId="0" borderId="36" xfId="2" applyFont="1" applyFill="1" applyBorder="1" applyAlignment="1">
      <alignment horizontal="center" vertical="center" wrapText="1"/>
    </xf>
    <xf numFmtId="4" fontId="3" fillId="0" borderId="3" xfId="1" applyNumberFormat="1" applyFont="1" applyFill="1" applyBorder="1" applyAlignment="1">
      <alignment horizontal="center" vertical="center" wrapText="1"/>
    </xf>
    <xf numFmtId="4" fontId="3" fillId="3" borderId="3" xfId="1" applyNumberFormat="1" applyFont="1" applyFill="1" applyBorder="1" applyAlignment="1">
      <alignment horizontal="center" vertical="center" wrapText="1"/>
    </xf>
    <xf numFmtId="9" fontId="3" fillId="3" borderId="3" xfId="2" applyFont="1" applyFill="1" applyBorder="1" applyAlignment="1">
      <alignment horizontal="center" vertical="center" wrapText="1"/>
    </xf>
    <xf numFmtId="0" fontId="3" fillId="3" borderId="15" xfId="1" applyFont="1" applyFill="1" applyBorder="1" applyAlignment="1">
      <alignment horizontal="center" vertical="center"/>
    </xf>
    <xf numFmtId="0" fontId="3" fillId="3" borderId="20" xfId="1" applyFont="1" applyFill="1" applyBorder="1" applyAlignment="1">
      <alignment horizontal="center" vertical="center"/>
    </xf>
    <xf numFmtId="0" fontId="2" fillId="3" borderId="21" xfId="1" applyFont="1" applyFill="1" applyBorder="1" applyAlignment="1">
      <alignment horizontal="left" vertical="top" wrapText="1"/>
    </xf>
    <xf numFmtId="14" fontId="3" fillId="0" borderId="21" xfId="1" applyNumberFormat="1" applyFont="1" applyFill="1" applyBorder="1" applyAlignment="1">
      <alignment horizontal="center" vertical="center" wrapText="1"/>
    </xf>
    <xf numFmtId="0" fontId="3" fillId="3" borderId="8" xfId="1" applyFont="1" applyFill="1" applyBorder="1" applyAlignment="1">
      <alignment horizontal="center" vertical="center"/>
    </xf>
    <xf numFmtId="4" fontId="3" fillId="0" borderId="9" xfId="1" applyNumberFormat="1" applyFont="1" applyFill="1" applyBorder="1" applyAlignment="1">
      <alignment horizontal="center" vertical="center" wrapText="1"/>
    </xf>
    <xf numFmtId="3" fontId="2" fillId="3" borderId="9" xfId="1" applyNumberFormat="1" applyFont="1" applyFill="1" applyBorder="1" applyAlignment="1">
      <alignment horizontal="center" vertical="center" wrapText="1"/>
    </xf>
    <xf numFmtId="4" fontId="3" fillId="3" borderId="9" xfId="1" applyNumberFormat="1" applyFont="1" applyFill="1" applyBorder="1" applyAlignment="1">
      <alignment horizontal="center" vertical="center" wrapText="1"/>
    </xf>
    <xf numFmtId="9" fontId="3" fillId="3" borderId="9" xfId="2" applyFont="1" applyFill="1" applyBorder="1" applyAlignment="1">
      <alignment horizontal="center" vertical="center" wrapText="1"/>
    </xf>
    <xf numFmtId="0" fontId="2" fillId="2" borderId="24" xfId="1" applyFont="1" applyFill="1" applyBorder="1" applyAlignment="1">
      <alignment horizontal="center"/>
    </xf>
    <xf numFmtId="0" fontId="2" fillId="2" borderId="25" xfId="1" applyFont="1" applyFill="1" applyBorder="1" applyAlignment="1">
      <alignment horizontal="center"/>
    </xf>
    <xf numFmtId="0" fontId="2" fillId="2" borderId="26" xfId="1" applyFont="1" applyFill="1" applyBorder="1" applyAlignment="1">
      <alignment horizontal="center"/>
    </xf>
    <xf numFmtId="9" fontId="3" fillId="0" borderId="11" xfId="2" applyFont="1" applyFill="1" applyBorder="1" applyAlignment="1">
      <alignment horizontal="center" vertical="center" wrapText="1"/>
    </xf>
    <xf numFmtId="0" fontId="3" fillId="3" borderId="9" xfId="1" applyFont="1" applyFill="1" applyBorder="1" applyAlignment="1">
      <alignment horizontal="center" vertical="center"/>
    </xf>
    <xf numFmtId="9" fontId="3" fillId="0" borderId="9" xfId="2" applyFont="1" applyFill="1" applyBorder="1" applyAlignment="1">
      <alignment horizontal="center" vertical="center" wrapText="1"/>
    </xf>
    <xf numFmtId="3" fontId="2" fillId="0" borderId="9" xfId="1" applyNumberFormat="1" applyFont="1" applyFill="1" applyBorder="1" applyAlignment="1">
      <alignment horizontal="center" vertical="center" wrapText="1"/>
    </xf>
    <xf numFmtId="0" fontId="2" fillId="0" borderId="9" xfId="1" applyFont="1" applyFill="1" applyBorder="1" applyAlignment="1">
      <alignment horizontal="left" vertical="top" wrapText="1"/>
    </xf>
    <xf numFmtId="0" fontId="1" fillId="0" borderId="0" xfId="1" applyAlignment="1">
      <alignment horizontal="left"/>
    </xf>
    <xf numFmtId="164" fontId="9" fillId="0" borderId="16" xfId="5" applyFont="1" applyFill="1" applyBorder="1" applyAlignment="1">
      <alignment horizontal="center" vertical="center" wrapText="1"/>
    </xf>
    <xf numFmtId="164" fontId="9" fillId="0" borderId="21" xfId="5" applyFont="1" applyFill="1" applyBorder="1" applyAlignment="1">
      <alignment horizontal="center" vertical="center" wrapText="1"/>
    </xf>
    <xf numFmtId="164" fontId="9" fillId="0" borderId="10" xfId="5" applyFont="1" applyFill="1" applyBorder="1" applyAlignment="1">
      <alignment horizontal="center" vertical="center" wrapText="1"/>
    </xf>
    <xf numFmtId="0" fontId="3" fillId="3" borderId="16" xfId="1" applyNumberFormat="1" applyFont="1" applyFill="1" applyBorder="1" applyAlignment="1">
      <alignment horizontal="center" vertical="center" wrapText="1"/>
    </xf>
    <xf numFmtId="0" fontId="3" fillId="3" borderId="21" xfId="1" applyNumberFormat="1" applyFont="1" applyFill="1" applyBorder="1" applyAlignment="1">
      <alignment horizontal="center" vertical="center" wrapText="1"/>
    </xf>
    <xf numFmtId="0" fontId="3" fillId="3" borderId="10" xfId="1" applyNumberFormat="1" applyFont="1" applyFill="1" applyBorder="1" applyAlignment="1">
      <alignment horizontal="center" vertical="center" wrapText="1"/>
    </xf>
    <xf numFmtId="1" fontId="3" fillId="3" borderId="16" xfId="1" applyNumberFormat="1" applyFont="1" applyFill="1" applyBorder="1" applyAlignment="1">
      <alignment horizontal="center" vertical="center" wrapText="1"/>
    </xf>
    <xf numFmtId="1" fontId="3" fillId="3" borderId="21" xfId="1" applyNumberFormat="1" applyFont="1" applyFill="1" applyBorder="1" applyAlignment="1">
      <alignment horizontal="center" vertical="center" wrapText="1"/>
    </xf>
    <xf numFmtId="1" fontId="3" fillId="3" borderId="10" xfId="1" applyNumberFormat="1" applyFont="1" applyFill="1" applyBorder="1" applyAlignment="1">
      <alignment horizontal="center" vertical="center" wrapText="1"/>
    </xf>
    <xf numFmtId="0" fontId="3" fillId="3" borderId="16" xfId="1" applyNumberFormat="1" applyFont="1" applyFill="1" applyBorder="1" applyAlignment="1">
      <alignment horizontal="left" vertical="top" wrapText="1"/>
    </xf>
    <xf numFmtId="0" fontId="3" fillId="3" borderId="21" xfId="1" applyNumberFormat="1" applyFont="1" applyFill="1" applyBorder="1" applyAlignment="1">
      <alignment horizontal="left" vertical="top" wrapText="1"/>
    </xf>
    <xf numFmtId="0" fontId="3" fillId="3" borderId="10" xfId="1" applyNumberFormat="1" applyFont="1" applyFill="1" applyBorder="1" applyAlignment="1">
      <alignment horizontal="left" vertical="top" wrapText="1"/>
    </xf>
    <xf numFmtId="0" fontId="2" fillId="3" borderId="16" xfId="1" applyNumberFormat="1" applyFont="1" applyFill="1" applyBorder="1" applyAlignment="1">
      <alignment horizontal="left" vertical="top" wrapText="1"/>
    </xf>
    <xf numFmtId="0" fontId="2" fillId="3" borderId="21" xfId="1" applyNumberFormat="1" applyFont="1" applyFill="1" applyBorder="1" applyAlignment="1">
      <alignment horizontal="left" vertical="top" wrapText="1"/>
    </xf>
    <xf numFmtId="0" fontId="2" fillId="3" borderId="10" xfId="1" applyNumberFormat="1" applyFont="1" applyFill="1" applyBorder="1" applyAlignment="1">
      <alignment horizontal="left" vertical="top" wrapText="1"/>
    </xf>
    <xf numFmtId="0" fontId="3" fillId="3" borderId="9" xfId="1" applyNumberFormat="1" applyFont="1" applyFill="1" applyBorder="1" applyAlignment="1">
      <alignment horizontal="center" vertical="center" wrapText="1"/>
    </xf>
    <xf numFmtId="1" fontId="3" fillId="3" borderId="9" xfId="1" applyNumberFormat="1" applyFont="1" applyFill="1" applyBorder="1" applyAlignment="1">
      <alignment horizontal="center" vertical="center" wrapText="1"/>
    </xf>
    <xf numFmtId="0" fontId="2" fillId="3" borderId="9" xfId="1" applyNumberFormat="1" applyFont="1" applyFill="1" applyBorder="1" applyAlignment="1">
      <alignment horizontal="left" vertical="top" wrapText="1"/>
    </xf>
    <xf numFmtId="0" fontId="3" fillId="0" borderId="9" xfId="1" applyNumberFormat="1" applyFont="1" applyFill="1" applyBorder="1" applyAlignment="1">
      <alignment horizontal="center" vertical="center" wrapText="1"/>
    </xf>
    <xf numFmtId="0" fontId="3" fillId="3" borderId="9" xfId="1" applyNumberFormat="1" applyFont="1" applyFill="1" applyBorder="1" applyAlignment="1">
      <alignment horizontal="left" vertical="top" wrapText="1"/>
    </xf>
    <xf numFmtId="0" fontId="3" fillId="3" borderId="8" xfId="1" applyFont="1" applyFill="1" applyBorder="1" applyAlignment="1">
      <alignment horizontal="center" vertical="center" wrapText="1"/>
    </xf>
    <xf numFmtId="9" fontId="3" fillId="3" borderId="11" xfId="2" applyFont="1" applyFill="1" applyBorder="1" applyAlignment="1">
      <alignment horizontal="center" vertical="center" wrapText="1"/>
    </xf>
    <xf numFmtId="164" fontId="9" fillId="0" borderId="9" xfId="5" applyFont="1" applyFill="1" applyBorder="1" applyAlignment="1">
      <alignment horizontal="center" vertical="center" wrapText="1"/>
    </xf>
    <xf numFmtId="164" fontId="9" fillId="0" borderId="9" xfId="5" applyFont="1" applyFill="1" applyBorder="1" applyAlignment="1">
      <alignment vertical="center" wrapText="1"/>
    </xf>
    <xf numFmtId="0" fontId="6" fillId="3" borderId="9" xfId="1" applyNumberFormat="1" applyFont="1" applyFill="1" applyBorder="1" applyAlignment="1">
      <alignment horizontal="left" vertical="top" wrapText="1"/>
    </xf>
    <xf numFmtId="4" fontId="3" fillId="0" borderId="9" xfId="1" applyNumberFormat="1" applyFont="1" applyFill="1" applyBorder="1" applyAlignment="1">
      <alignment horizontal="center" vertical="center"/>
    </xf>
    <xf numFmtId="0" fontId="3" fillId="3" borderId="1" xfId="1" applyFont="1" applyFill="1" applyBorder="1" applyAlignment="1">
      <alignment horizontal="center" vertical="center" wrapText="1"/>
    </xf>
    <xf numFmtId="0" fontId="3" fillId="3" borderId="2" xfId="1" applyFont="1" applyFill="1" applyBorder="1" applyAlignment="1">
      <alignment horizontal="center" vertical="center" wrapText="1"/>
    </xf>
    <xf numFmtId="4" fontId="3" fillId="3" borderId="2" xfId="1" applyNumberFormat="1" applyFont="1" applyFill="1" applyBorder="1" applyAlignment="1">
      <alignment vertical="center" wrapText="1"/>
    </xf>
    <xf numFmtId="4" fontId="3" fillId="3" borderId="9" xfId="1" applyNumberFormat="1" applyFont="1" applyFill="1" applyBorder="1" applyAlignment="1">
      <alignment vertical="center" wrapText="1"/>
    </xf>
    <xf numFmtId="1" fontId="3" fillId="3" borderId="2" xfId="1" applyNumberFormat="1" applyFont="1" applyFill="1" applyBorder="1" applyAlignment="1">
      <alignment horizontal="center" vertical="center" wrapText="1"/>
    </xf>
    <xf numFmtId="4" fontId="3" fillId="3" borderId="2" xfId="1" applyNumberFormat="1" applyFont="1" applyFill="1" applyBorder="1" applyAlignment="1">
      <alignment horizontal="center" vertical="center" wrapText="1"/>
    </xf>
    <xf numFmtId="3" fontId="2" fillId="3" borderId="2" xfId="1" applyNumberFormat="1" applyFont="1" applyFill="1" applyBorder="1" applyAlignment="1">
      <alignment horizontal="center" vertical="center"/>
    </xf>
    <xf numFmtId="3" fontId="2" fillId="3" borderId="9" xfId="1" applyNumberFormat="1" applyFont="1" applyFill="1" applyBorder="1" applyAlignment="1">
      <alignment horizontal="center" vertical="center"/>
    </xf>
    <xf numFmtId="4" fontId="3" fillId="0" borderId="2" xfId="1" applyNumberFormat="1" applyFont="1" applyFill="1" applyBorder="1" applyAlignment="1">
      <alignment horizontal="center" vertical="center"/>
    </xf>
    <xf numFmtId="9" fontId="3" fillId="3" borderId="2" xfId="2" applyFont="1" applyFill="1" applyBorder="1" applyAlignment="1">
      <alignment horizontal="center" vertical="center" wrapText="1"/>
    </xf>
    <xf numFmtId="4" fontId="3" fillId="3" borderId="9" xfId="1" applyNumberFormat="1" applyFont="1" applyFill="1" applyBorder="1" applyAlignment="1">
      <alignment horizontal="left" vertical="top" wrapText="1"/>
    </xf>
    <xf numFmtId="9" fontId="3" fillId="3" borderId="37" xfId="2" applyFont="1" applyFill="1" applyBorder="1" applyAlignment="1">
      <alignment horizontal="center" vertical="center" wrapText="1"/>
    </xf>
    <xf numFmtId="4" fontId="3" fillId="0" borderId="9" xfId="1" applyNumberFormat="1" applyFont="1" applyFill="1" applyBorder="1" applyAlignment="1">
      <alignment vertical="center" wrapText="1"/>
    </xf>
    <xf numFmtId="4" fontId="3" fillId="0" borderId="9" xfId="1" applyNumberFormat="1" applyFont="1" applyFill="1" applyBorder="1" applyAlignment="1">
      <alignment horizontal="left" vertical="top" wrapText="1"/>
    </xf>
    <xf numFmtId="1" fontId="3" fillId="0" borderId="9" xfId="1" applyNumberFormat="1" applyFont="1" applyFill="1" applyBorder="1" applyAlignment="1">
      <alignment horizontal="center" vertical="center" wrapText="1"/>
    </xf>
    <xf numFmtId="0" fontId="2" fillId="2" borderId="31" xfId="1" applyFont="1" applyFill="1" applyBorder="1" applyAlignment="1">
      <alignment horizontal="center" vertical="center" wrapText="1"/>
    </xf>
    <xf numFmtId="0" fontId="2" fillId="2" borderId="30" xfId="1" applyFont="1" applyFill="1" applyBorder="1" applyAlignment="1">
      <alignment horizontal="center" vertical="center" wrapText="1"/>
    </xf>
    <xf numFmtId="0" fontId="2" fillId="2" borderId="32" xfId="1" applyFont="1" applyFill="1" applyBorder="1" applyAlignment="1">
      <alignment horizontal="center" vertical="center" wrapText="1"/>
    </xf>
    <xf numFmtId="0" fontId="3" fillId="0" borderId="8" xfId="1" applyFont="1" applyFill="1" applyBorder="1" applyAlignment="1">
      <alignment horizontal="center" vertical="center" wrapText="1"/>
    </xf>
    <xf numFmtId="4" fontId="3" fillId="3" borderId="2" xfId="1" applyNumberFormat="1" applyFont="1" applyFill="1" applyBorder="1" applyAlignment="1">
      <alignment horizontal="left" vertical="top" wrapText="1"/>
    </xf>
    <xf numFmtId="0" fontId="9" fillId="0" borderId="16" xfId="0" applyFont="1" applyFill="1" applyBorder="1" applyAlignment="1">
      <alignment horizontal="center" vertical="center" wrapText="1"/>
    </xf>
    <xf numFmtId="0" fontId="9" fillId="0" borderId="21" xfId="0" applyFont="1" applyFill="1" applyBorder="1" applyAlignment="1">
      <alignment horizontal="center" vertical="center" wrapText="1"/>
    </xf>
    <xf numFmtId="0" fontId="9" fillId="0" borderId="10" xfId="0" applyFont="1" applyFill="1" applyBorder="1" applyAlignment="1">
      <alignment horizontal="center" vertical="center" wrapText="1"/>
    </xf>
    <xf numFmtId="0" fontId="3" fillId="3" borderId="29" xfId="1" applyFont="1" applyFill="1" applyBorder="1" applyAlignment="1">
      <alignment horizontal="center" vertical="center" wrapText="1"/>
    </xf>
    <xf numFmtId="4" fontId="3" fillId="3" borderId="3" xfId="1" applyNumberFormat="1" applyFont="1" applyFill="1" applyBorder="1" applyAlignment="1">
      <alignment vertical="center" wrapText="1"/>
    </xf>
    <xf numFmtId="4" fontId="3" fillId="3" borderId="10" xfId="1" applyNumberFormat="1" applyFont="1" applyFill="1" applyBorder="1" applyAlignment="1">
      <alignment vertical="center" wrapText="1"/>
    </xf>
    <xf numFmtId="4" fontId="3" fillId="3" borderId="3" xfId="1" applyNumberFormat="1" applyFont="1" applyFill="1" applyBorder="1" applyAlignment="1">
      <alignment horizontal="left" vertical="top" wrapText="1"/>
    </xf>
    <xf numFmtId="4" fontId="3" fillId="3" borderId="10" xfId="1" applyNumberFormat="1" applyFont="1" applyFill="1" applyBorder="1" applyAlignment="1">
      <alignment horizontal="left" vertical="top" wrapText="1"/>
    </xf>
    <xf numFmtId="1" fontId="3" fillId="3" borderId="3" xfId="1" applyNumberFormat="1" applyFont="1" applyFill="1" applyBorder="1" applyAlignment="1">
      <alignment horizontal="center" vertical="center" wrapText="1"/>
    </xf>
    <xf numFmtId="14" fontId="3" fillId="3" borderId="3" xfId="1" applyNumberFormat="1" applyFont="1" applyFill="1" applyBorder="1" applyAlignment="1">
      <alignment horizontal="center" vertical="center" wrapText="1"/>
    </xf>
    <xf numFmtId="3" fontId="2" fillId="3" borderId="3" xfId="1" applyNumberFormat="1" applyFont="1" applyFill="1" applyBorder="1" applyAlignment="1">
      <alignment horizontal="center" vertical="center"/>
    </xf>
    <xf numFmtId="3" fontId="2" fillId="3" borderId="10" xfId="1" applyNumberFormat="1" applyFont="1" applyFill="1" applyBorder="1" applyAlignment="1">
      <alignment horizontal="center" vertical="center"/>
    </xf>
    <xf numFmtId="0" fontId="9" fillId="0" borderId="9" xfId="0" applyFont="1" applyFill="1" applyBorder="1" applyAlignment="1">
      <alignment horizontal="center" vertical="center" wrapText="1"/>
    </xf>
    <xf numFmtId="164" fontId="9" fillId="0" borderId="16" xfId="5" applyFont="1" applyFill="1" applyBorder="1" applyAlignment="1">
      <alignment vertical="center" wrapText="1"/>
    </xf>
    <xf numFmtId="164" fontId="9" fillId="0" borderId="21" xfId="5" applyFont="1" applyFill="1" applyBorder="1" applyAlignment="1">
      <alignment vertical="center" wrapText="1"/>
    </xf>
    <xf numFmtId="164" fontId="9" fillId="0" borderId="10" xfId="5" applyFont="1" applyFill="1" applyBorder="1" applyAlignment="1">
      <alignment vertical="center" wrapText="1"/>
    </xf>
    <xf numFmtId="3" fontId="2" fillId="3" borderId="16" xfId="1" applyNumberFormat="1" applyFont="1" applyFill="1" applyBorder="1" applyAlignment="1">
      <alignment horizontal="center" vertical="center"/>
    </xf>
    <xf numFmtId="3" fontId="2" fillId="3" borderId="21" xfId="1" applyNumberFormat="1" applyFont="1" applyFill="1" applyBorder="1" applyAlignment="1">
      <alignment horizontal="center" vertical="center"/>
    </xf>
    <xf numFmtId="4" fontId="2" fillId="3" borderId="9" xfId="1" applyNumberFormat="1" applyFont="1" applyFill="1" applyBorder="1" applyAlignment="1">
      <alignment horizontal="left" vertical="top" wrapText="1"/>
    </xf>
    <xf numFmtId="3" fontId="2" fillId="0" borderId="16" xfId="1" applyNumberFormat="1" applyFont="1" applyFill="1" applyBorder="1" applyAlignment="1">
      <alignment horizontal="center" vertical="center"/>
    </xf>
    <xf numFmtId="3" fontId="2" fillId="0" borderId="10" xfId="1" applyNumberFormat="1" applyFont="1" applyFill="1" applyBorder="1" applyAlignment="1">
      <alignment horizontal="center" vertical="center"/>
    </xf>
    <xf numFmtId="4" fontId="3" fillId="3" borderId="9" xfId="1" applyNumberFormat="1" applyFont="1" applyFill="1" applyBorder="1" applyAlignment="1">
      <alignment horizontal="left" vertical="center" wrapText="1"/>
    </xf>
    <xf numFmtId="4" fontId="3" fillId="3" borderId="16" xfId="1" applyNumberFormat="1" applyFont="1" applyFill="1" applyBorder="1" applyAlignment="1">
      <alignment horizontal="left" vertical="center" wrapText="1"/>
    </xf>
    <xf numFmtId="4" fontId="3" fillId="3" borderId="10" xfId="1" applyNumberFormat="1" applyFont="1" applyFill="1" applyBorder="1" applyAlignment="1">
      <alignment horizontal="left" vertical="center" wrapText="1"/>
    </xf>
    <xf numFmtId="9" fontId="3" fillId="3" borderId="36" xfId="2" applyFont="1" applyFill="1" applyBorder="1" applyAlignment="1">
      <alignment horizontal="center" vertical="center" wrapText="1"/>
    </xf>
    <xf numFmtId="164" fontId="3" fillId="0" borderId="3" xfId="4" applyFont="1" applyFill="1" applyBorder="1" applyAlignment="1">
      <alignment horizontal="center" vertical="center"/>
    </xf>
    <xf numFmtId="164" fontId="3" fillId="0" borderId="10" xfId="4" applyFont="1" applyFill="1" applyBorder="1" applyAlignment="1">
      <alignment horizontal="center" vertical="center"/>
    </xf>
    <xf numFmtId="4" fontId="3" fillId="3" borderId="16" xfId="1" applyNumberFormat="1" applyFont="1" applyFill="1" applyBorder="1" applyAlignment="1">
      <alignment horizontal="left" vertical="top" wrapText="1"/>
    </xf>
    <xf numFmtId="4" fontId="3" fillId="3" borderId="21" xfId="1" applyNumberFormat="1" applyFont="1" applyFill="1" applyBorder="1" applyAlignment="1">
      <alignment horizontal="left" vertical="top" wrapText="1"/>
    </xf>
    <xf numFmtId="4" fontId="3" fillId="3" borderId="21" xfId="1" applyNumberFormat="1" applyFont="1" applyFill="1" applyBorder="1" applyAlignment="1">
      <alignment horizontal="left" vertical="center" wrapText="1"/>
    </xf>
    <xf numFmtId="4" fontId="3" fillId="0" borderId="9" xfId="1" applyNumberFormat="1" applyFont="1" applyFill="1" applyBorder="1" applyAlignment="1">
      <alignment horizontal="left" vertical="center" wrapText="1"/>
    </xf>
    <xf numFmtId="164" fontId="11" fillId="0" borderId="16" xfId="5" applyFont="1" applyFill="1" applyBorder="1" applyAlignment="1">
      <alignment horizontal="center" vertical="center" wrapText="1"/>
    </xf>
    <xf numFmtId="164" fontId="11" fillId="0" borderId="21" xfId="5" applyFont="1" applyFill="1" applyBorder="1" applyAlignment="1">
      <alignment horizontal="center" vertical="center" wrapText="1"/>
    </xf>
    <xf numFmtId="164" fontId="11" fillId="0" borderId="10" xfId="5" applyFont="1" applyFill="1" applyBorder="1" applyAlignment="1">
      <alignment horizontal="center" vertical="center" wrapText="1"/>
    </xf>
    <xf numFmtId="3" fontId="2" fillId="0" borderId="21" xfId="1" applyNumberFormat="1" applyFont="1" applyFill="1" applyBorder="1" applyAlignment="1">
      <alignment horizontal="center" vertical="center"/>
    </xf>
    <xf numFmtId="164" fontId="9" fillId="3" borderId="16" xfId="5" applyFont="1" applyFill="1" applyBorder="1" applyAlignment="1">
      <alignment vertical="center" wrapText="1"/>
    </xf>
    <xf numFmtId="164" fontId="9" fillId="3" borderId="21" xfId="5" applyFont="1" applyFill="1" applyBorder="1" applyAlignment="1">
      <alignment vertical="center" wrapText="1"/>
    </xf>
    <xf numFmtId="9" fontId="3" fillId="3" borderId="39" xfId="2" applyFont="1" applyFill="1" applyBorder="1" applyAlignment="1">
      <alignment horizontal="center" vertical="center" wrapText="1"/>
    </xf>
    <xf numFmtId="4" fontId="3" fillId="3" borderId="38" xfId="1" applyNumberFormat="1" applyFont="1" applyFill="1" applyBorder="1" applyAlignment="1">
      <alignment horizontal="center" vertical="center" wrapText="1"/>
    </xf>
    <xf numFmtId="14" fontId="3" fillId="0" borderId="38" xfId="1" applyNumberFormat="1" applyFont="1" applyFill="1" applyBorder="1" applyAlignment="1">
      <alignment horizontal="center" vertical="center" wrapText="1"/>
    </xf>
    <xf numFmtId="14" fontId="3" fillId="3" borderId="38" xfId="1" applyNumberFormat="1" applyFont="1" applyFill="1" applyBorder="1" applyAlignment="1">
      <alignment horizontal="center" vertical="center" wrapText="1"/>
    </xf>
    <xf numFmtId="1" fontId="3" fillId="3" borderId="38" xfId="1" applyNumberFormat="1" applyFont="1" applyFill="1" applyBorder="1" applyAlignment="1">
      <alignment horizontal="center" vertical="center" wrapText="1"/>
    </xf>
    <xf numFmtId="4" fontId="3" fillId="3" borderId="38" xfId="1" applyNumberFormat="1" applyFont="1" applyFill="1" applyBorder="1" applyAlignment="1">
      <alignment horizontal="left" vertical="top" wrapText="1"/>
    </xf>
    <xf numFmtId="0" fontId="3" fillId="3" borderId="38" xfId="1" applyFont="1" applyFill="1" applyBorder="1" applyAlignment="1">
      <alignment horizontal="center" vertical="center" wrapText="1"/>
    </xf>
    <xf numFmtId="3" fontId="2" fillId="3" borderId="38" xfId="1" applyNumberFormat="1" applyFont="1" applyFill="1" applyBorder="1" applyAlignment="1">
      <alignment horizontal="center" vertical="center"/>
    </xf>
    <xf numFmtId="9" fontId="3" fillId="3" borderId="38" xfId="2" applyFont="1" applyFill="1" applyBorder="1" applyAlignment="1">
      <alignment horizontal="center" vertical="center" wrapText="1"/>
    </xf>
    <xf numFmtId="164" fontId="9" fillId="0" borderId="38" xfId="5" applyFont="1" applyFill="1" applyBorder="1" applyAlignment="1">
      <alignment horizontal="center" vertical="center" wrapText="1"/>
    </xf>
    <xf numFmtId="0" fontId="3" fillId="3" borderId="40" xfId="1" applyFont="1" applyFill="1" applyBorder="1" applyAlignment="1">
      <alignment horizontal="center" vertical="center" wrapText="1"/>
    </xf>
    <xf numFmtId="164" fontId="9" fillId="3" borderId="16" xfId="5" applyFont="1" applyFill="1" applyBorder="1" applyAlignment="1">
      <alignment horizontal="center" vertical="center" wrapText="1"/>
    </xf>
    <xf numFmtId="164" fontId="9" fillId="3" borderId="10" xfId="5" applyFont="1" applyFill="1" applyBorder="1" applyAlignment="1">
      <alignment horizontal="center" vertical="center" wrapText="1"/>
    </xf>
    <xf numFmtId="0" fontId="9" fillId="3" borderId="16" xfId="0" applyFont="1" applyFill="1" applyBorder="1" applyAlignment="1">
      <alignment horizontal="center" vertical="center" wrapText="1"/>
    </xf>
    <xf numFmtId="0" fontId="9" fillId="3" borderId="10" xfId="0" applyFont="1" applyFill="1" applyBorder="1" applyAlignment="1">
      <alignment horizontal="center" vertical="center" wrapText="1"/>
    </xf>
    <xf numFmtId="0" fontId="2" fillId="2" borderId="41" xfId="1" applyFont="1" applyFill="1" applyBorder="1" applyAlignment="1">
      <alignment horizontal="center" vertical="center" wrapText="1"/>
    </xf>
    <xf numFmtId="164" fontId="9" fillId="0" borderId="3" xfId="5" applyFont="1" applyFill="1" applyBorder="1" applyAlignment="1">
      <alignment vertical="center" wrapText="1"/>
    </xf>
    <xf numFmtId="4" fontId="3" fillId="3" borderId="3" xfId="1" applyNumberFormat="1" applyFont="1" applyFill="1" applyBorder="1" applyAlignment="1">
      <alignment horizontal="left" vertical="center" wrapText="1"/>
    </xf>
    <xf numFmtId="0" fontId="2" fillId="2" borderId="42" xfId="1" applyFont="1" applyFill="1" applyBorder="1" applyAlignment="1">
      <alignment horizontal="center" vertical="center"/>
    </xf>
    <xf numFmtId="0" fontId="2" fillId="2" borderId="29" xfId="1" applyFont="1" applyFill="1" applyBorder="1" applyAlignment="1">
      <alignment horizontal="center" vertical="center" wrapText="1"/>
    </xf>
    <xf numFmtId="0" fontId="2" fillId="2" borderId="18" xfId="1" applyFont="1" applyFill="1" applyBorder="1" applyAlignment="1">
      <alignment horizontal="center" vertical="center" wrapText="1"/>
    </xf>
  </cellXfs>
  <cellStyles count="9">
    <cellStyle name="Comma" xfId="4" builtinId="3"/>
    <cellStyle name="Comma 2" xfId="5"/>
    <cellStyle name="Normal" xfId="0" builtinId="0"/>
    <cellStyle name="Normal 2" xfId="1"/>
    <cellStyle name="Normal 4" xfId="6"/>
    <cellStyle name="Normal 9" xfId="7"/>
    <cellStyle name="Normal_Sheet1" xfId="3"/>
    <cellStyle name="Percent" xfId="8" builtinId="5"/>
    <cellStyle name="Percent 2" xfId="2"/>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66"/>
  <sheetViews>
    <sheetView tabSelected="1" view="pageBreakPreview" zoomScale="85" zoomScaleNormal="100" zoomScaleSheetLayoutView="85" zoomScalePageLayoutView="82" workbookViewId="0">
      <selection sqref="A1:A2"/>
    </sheetView>
  </sheetViews>
  <sheetFormatPr defaultRowHeight="13.2" x14ac:dyDescent="0.25"/>
  <cols>
    <col min="1" max="1" width="11.33203125" style="2" customWidth="1"/>
    <col min="2" max="3" width="19.44140625" style="2" customWidth="1"/>
    <col min="4" max="4" width="38.88671875" style="21" customWidth="1"/>
    <col min="5" max="5" width="43" style="22" customWidth="1"/>
    <col min="6" max="6" width="22.5546875" style="2" customWidth="1"/>
    <col min="7" max="7" width="13.5546875" style="2" customWidth="1"/>
    <col min="8" max="8" width="14.109375" style="2" customWidth="1"/>
    <col min="9" max="9" width="15.6640625" style="2" customWidth="1"/>
    <col min="10" max="10" width="26.5546875" style="23" customWidth="1"/>
    <col min="11" max="11" width="12.88671875" style="2" customWidth="1"/>
    <col min="12" max="12" width="16.33203125" style="2" customWidth="1"/>
    <col min="13" max="13" width="18.44140625" style="2" customWidth="1"/>
    <col min="14" max="14" width="20.6640625" style="2" customWidth="1"/>
    <col min="15" max="15" width="25.109375" style="2" customWidth="1"/>
    <col min="16" max="16" width="10.109375" style="2" customWidth="1"/>
    <col min="17" max="17" width="22.109375" style="2" customWidth="1"/>
    <col min="18" max="18" width="19.5546875" style="2" customWidth="1"/>
    <col min="19" max="19" width="21.88671875" style="2" customWidth="1"/>
    <col min="20" max="20" width="16.109375" style="2" customWidth="1"/>
    <col min="21" max="21" width="24.109375" style="2" customWidth="1"/>
    <col min="22" max="22" width="14" style="2" bestFit="1" customWidth="1"/>
    <col min="23" max="258" width="8.88671875" style="2"/>
    <col min="259" max="259" width="11.33203125" style="2" customWidth="1"/>
    <col min="260" max="260" width="19.44140625" style="2" customWidth="1"/>
    <col min="261" max="261" width="38.88671875" style="2" customWidth="1"/>
    <col min="262" max="262" width="34" style="2" customWidth="1"/>
    <col min="263" max="263" width="22.5546875" style="2" customWidth="1"/>
    <col min="264" max="264" width="13.5546875" style="2" customWidth="1"/>
    <col min="265" max="265" width="14.109375" style="2" customWidth="1"/>
    <col min="266" max="266" width="26.5546875" style="2" customWidth="1"/>
    <col min="267" max="267" width="12.88671875" style="2" customWidth="1"/>
    <col min="268" max="268" width="16.33203125" style="2" customWidth="1"/>
    <col min="269" max="269" width="18.44140625" style="2" customWidth="1"/>
    <col min="270" max="270" width="20.6640625" style="2" customWidth="1"/>
    <col min="271" max="271" width="25.109375" style="2" customWidth="1"/>
    <col min="272" max="272" width="10.109375" style="2" customWidth="1"/>
    <col min="273" max="273" width="22.109375" style="2" customWidth="1"/>
    <col min="274" max="274" width="19.5546875" style="2" customWidth="1"/>
    <col min="275" max="275" width="21.88671875" style="2" customWidth="1"/>
    <col min="276" max="276" width="16.109375" style="2" customWidth="1"/>
    <col min="277" max="277" width="24.109375" style="2" customWidth="1"/>
    <col min="278" max="278" width="14" style="2" bestFit="1" customWidth="1"/>
    <col min="279" max="514" width="8.88671875" style="2"/>
    <col min="515" max="515" width="11.33203125" style="2" customWidth="1"/>
    <col min="516" max="516" width="19.44140625" style="2" customWidth="1"/>
    <col min="517" max="517" width="38.88671875" style="2" customWidth="1"/>
    <col min="518" max="518" width="34" style="2" customWidth="1"/>
    <col min="519" max="519" width="22.5546875" style="2" customWidth="1"/>
    <col min="520" max="520" width="13.5546875" style="2" customWidth="1"/>
    <col min="521" max="521" width="14.109375" style="2" customWidth="1"/>
    <col min="522" max="522" width="26.5546875" style="2" customWidth="1"/>
    <col min="523" max="523" width="12.88671875" style="2" customWidth="1"/>
    <col min="524" max="524" width="16.33203125" style="2" customWidth="1"/>
    <col min="525" max="525" width="18.44140625" style="2" customWidth="1"/>
    <col min="526" max="526" width="20.6640625" style="2" customWidth="1"/>
    <col min="527" max="527" width="25.109375" style="2" customWidth="1"/>
    <col min="528" max="528" width="10.109375" style="2" customWidth="1"/>
    <col min="529" max="529" width="22.109375" style="2" customWidth="1"/>
    <col min="530" max="530" width="19.5546875" style="2" customWidth="1"/>
    <col min="531" max="531" width="21.88671875" style="2" customWidth="1"/>
    <col min="532" max="532" width="16.109375" style="2" customWidth="1"/>
    <col min="533" max="533" width="24.109375" style="2" customWidth="1"/>
    <col min="534" max="534" width="14" style="2" bestFit="1" customWidth="1"/>
    <col min="535" max="770" width="8.88671875" style="2"/>
    <col min="771" max="771" width="11.33203125" style="2" customWidth="1"/>
    <col min="772" max="772" width="19.44140625" style="2" customWidth="1"/>
    <col min="773" max="773" width="38.88671875" style="2" customWidth="1"/>
    <col min="774" max="774" width="34" style="2" customWidth="1"/>
    <col min="775" max="775" width="22.5546875" style="2" customWidth="1"/>
    <col min="776" max="776" width="13.5546875" style="2" customWidth="1"/>
    <col min="777" max="777" width="14.109375" style="2" customWidth="1"/>
    <col min="778" max="778" width="26.5546875" style="2" customWidth="1"/>
    <col min="779" max="779" width="12.88671875" style="2" customWidth="1"/>
    <col min="780" max="780" width="16.33203125" style="2" customWidth="1"/>
    <col min="781" max="781" width="18.44140625" style="2" customWidth="1"/>
    <col min="782" max="782" width="20.6640625" style="2" customWidth="1"/>
    <col min="783" max="783" width="25.109375" style="2" customWidth="1"/>
    <col min="784" max="784" width="10.109375" style="2" customWidth="1"/>
    <col min="785" max="785" width="22.109375" style="2" customWidth="1"/>
    <col min="786" max="786" width="19.5546875" style="2" customWidth="1"/>
    <col min="787" max="787" width="21.88671875" style="2" customWidth="1"/>
    <col min="788" max="788" width="16.109375" style="2" customWidth="1"/>
    <col min="789" max="789" width="24.109375" style="2" customWidth="1"/>
    <col min="790" max="790" width="14" style="2" bestFit="1" customWidth="1"/>
    <col min="791" max="1026" width="8.88671875" style="2"/>
    <col min="1027" max="1027" width="11.33203125" style="2" customWidth="1"/>
    <col min="1028" max="1028" width="19.44140625" style="2" customWidth="1"/>
    <col min="1029" max="1029" width="38.88671875" style="2" customWidth="1"/>
    <col min="1030" max="1030" width="34" style="2" customWidth="1"/>
    <col min="1031" max="1031" width="22.5546875" style="2" customWidth="1"/>
    <col min="1032" max="1032" width="13.5546875" style="2" customWidth="1"/>
    <col min="1033" max="1033" width="14.109375" style="2" customWidth="1"/>
    <col min="1034" max="1034" width="26.5546875" style="2" customWidth="1"/>
    <col min="1035" max="1035" width="12.88671875" style="2" customWidth="1"/>
    <col min="1036" max="1036" width="16.33203125" style="2" customWidth="1"/>
    <col min="1037" max="1037" width="18.44140625" style="2" customWidth="1"/>
    <col min="1038" max="1038" width="20.6640625" style="2" customWidth="1"/>
    <col min="1039" max="1039" width="25.109375" style="2" customWidth="1"/>
    <col min="1040" max="1040" width="10.109375" style="2" customWidth="1"/>
    <col min="1041" max="1041" width="22.109375" style="2" customWidth="1"/>
    <col min="1042" max="1042" width="19.5546875" style="2" customWidth="1"/>
    <col min="1043" max="1043" width="21.88671875" style="2" customWidth="1"/>
    <col min="1044" max="1044" width="16.109375" style="2" customWidth="1"/>
    <col min="1045" max="1045" width="24.109375" style="2" customWidth="1"/>
    <col min="1046" max="1046" width="14" style="2" bestFit="1" customWidth="1"/>
    <col min="1047" max="1282" width="8.88671875" style="2"/>
    <col min="1283" max="1283" width="11.33203125" style="2" customWidth="1"/>
    <col min="1284" max="1284" width="19.44140625" style="2" customWidth="1"/>
    <col min="1285" max="1285" width="38.88671875" style="2" customWidth="1"/>
    <col min="1286" max="1286" width="34" style="2" customWidth="1"/>
    <col min="1287" max="1287" width="22.5546875" style="2" customWidth="1"/>
    <col min="1288" max="1288" width="13.5546875" style="2" customWidth="1"/>
    <col min="1289" max="1289" width="14.109375" style="2" customWidth="1"/>
    <col min="1290" max="1290" width="26.5546875" style="2" customWidth="1"/>
    <col min="1291" max="1291" width="12.88671875" style="2" customWidth="1"/>
    <col min="1292" max="1292" width="16.33203125" style="2" customWidth="1"/>
    <col min="1293" max="1293" width="18.44140625" style="2" customWidth="1"/>
    <col min="1294" max="1294" width="20.6640625" style="2" customWidth="1"/>
    <col min="1295" max="1295" width="25.109375" style="2" customWidth="1"/>
    <col min="1296" max="1296" width="10.109375" style="2" customWidth="1"/>
    <col min="1297" max="1297" width="22.109375" style="2" customWidth="1"/>
    <col min="1298" max="1298" width="19.5546875" style="2" customWidth="1"/>
    <col min="1299" max="1299" width="21.88671875" style="2" customWidth="1"/>
    <col min="1300" max="1300" width="16.109375" style="2" customWidth="1"/>
    <col min="1301" max="1301" width="24.109375" style="2" customWidth="1"/>
    <col min="1302" max="1302" width="14" style="2" bestFit="1" customWidth="1"/>
    <col min="1303" max="1538" width="8.88671875" style="2"/>
    <col min="1539" max="1539" width="11.33203125" style="2" customWidth="1"/>
    <col min="1540" max="1540" width="19.44140625" style="2" customWidth="1"/>
    <col min="1541" max="1541" width="38.88671875" style="2" customWidth="1"/>
    <col min="1542" max="1542" width="34" style="2" customWidth="1"/>
    <col min="1543" max="1543" width="22.5546875" style="2" customWidth="1"/>
    <col min="1544" max="1544" width="13.5546875" style="2" customWidth="1"/>
    <col min="1545" max="1545" width="14.109375" style="2" customWidth="1"/>
    <col min="1546" max="1546" width="26.5546875" style="2" customWidth="1"/>
    <col min="1547" max="1547" width="12.88671875" style="2" customWidth="1"/>
    <col min="1548" max="1548" width="16.33203125" style="2" customWidth="1"/>
    <col min="1549" max="1549" width="18.44140625" style="2" customWidth="1"/>
    <col min="1550" max="1550" width="20.6640625" style="2" customWidth="1"/>
    <col min="1551" max="1551" width="25.109375" style="2" customWidth="1"/>
    <col min="1552" max="1552" width="10.109375" style="2" customWidth="1"/>
    <col min="1553" max="1553" width="22.109375" style="2" customWidth="1"/>
    <col min="1554" max="1554" width="19.5546875" style="2" customWidth="1"/>
    <col min="1555" max="1555" width="21.88671875" style="2" customWidth="1"/>
    <col min="1556" max="1556" width="16.109375" style="2" customWidth="1"/>
    <col min="1557" max="1557" width="24.109375" style="2" customWidth="1"/>
    <col min="1558" max="1558" width="14" style="2" bestFit="1" customWidth="1"/>
    <col min="1559" max="1794" width="8.88671875" style="2"/>
    <col min="1795" max="1795" width="11.33203125" style="2" customWidth="1"/>
    <col min="1796" max="1796" width="19.44140625" style="2" customWidth="1"/>
    <col min="1797" max="1797" width="38.88671875" style="2" customWidth="1"/>
    <col min="1798" max="1798" width="34" style="2" customWidth="1"/>
    <col min="1799" max="1799" width="22.5546875" style="2" customWidth="1"/>
    <col min="1800" max="1800" width="13.5546875" style="2" customWidth="1"/>
    <col min="1801" max="1801" width="14.109375" style="2" customWidth="1"/>
    <col min="1802" max="1802" width="26.5546875" style="2" customWidth="1"/>
    <col min="1803" max="1803" width="12.88671875" style="2" customWidth="1"/>
    <col min="1804" max="1804" width="16.33203125" style="2" customWidth="1"/>
    <col min="1805" max="1805" width="18.44140625" style="2" customWidth="1"/>
    <col min="1806" max="1806" width="20.6640625" style="2" customWidth="1"/>
    <col min="1807" max="1807" width="25.109375" style="2" customWidth="1"/>
    <col min="1808" max="1808" width="10.109375" style="2" customWidth="1"/>
    <col min="1809" max="1809" width="22.109375" style="2" customWidth="1"/>
    <col min="1810" max="1810" width="19.5546875" style="2" customWidth="1"/>
    <col min="1811" max="1811" width="21.88671875" style="2" customWidth="1"/>
    <col min="1812" max="1812" width="16.109375" style="2" customWidth="1"/>
    <col min="1813" max="1813" width="24.109375" style="2" customWidth="1"/>
    <col min="1814" max="1814" width="14" style="2" bestFit="1" customWidth="1"/>
    <col min="1815" max="2050" width="8.88671875" style="2"/>
    <col min="2051" max="2051" width="11.33203125" style="2" customWidth="1"/>
    <col min="2052" max="2052" width="19.44140625" style="2" customWidth="1"/>
    <col min="2053" max="2053" width="38.88671875" style="2" customWidth="1"/>
    <col min="2054" max="2054" width="34" style="2" customWidth="1"/>
    <col min="2055" max="2055" width="22.5546875" style="2" customWidth="1"/>
    <col min="2056" max="2056" width="13.5546875" style="2" customWidth="1"/>
    <col min="2057" max="2057" width="14.109375" style="2" customWidth="1"/>
    <col min="2058" max="2058" width="26.5546875" style="2" customWidth="1"/>
    <col min="2059" max="2059" width="12.88671875" style="2" customWidth="1"/>
    <col min="2060" max="2060" width="16.33203125" style="2" customWidth="1"/>
    <col min="2061" max="2061" width="18.44140625" style="2" customWidth="1"/>
    <col min="2062" max="2062" width="20.6640625" style="2" customWidth="1"/>
    <col min="2063" max="2063" width="25.109375" style="2" customWidth="1"/>
    <col min="2064" max="2064" width="10.109375" style="2" customWidth="1"/>
    <col min="2065" max="2065" width="22.109375" style="2" customWidth="1"/>
    <col min="2066" max="2066" width="19.5546875" style="2" customWidth="1"/>
    <col min="2067" max="2067" width="21.88671875" style="2" customWidth="1"/>
    <col min="2068" max="2068" width="16.109375" style="2" customWidth="1"/>
    <col min="2069" max="2069" width="24.109375" style="2" customWidth="1"/>
    <col min="2070" max="2070" width="14" style="2" bestFit="1" customWidth="1"/>
    <col min="2071" max="2306" width="8.88671875" style="2"/>
    <col min="2307" max="2307" width="11.33203125" style="2" customWidth="1"/>
    <col min="2308" max="2308" width="19.44140625" style="2" customWidth="1"/>
    <col min="2309" max="2309" width="38.88671875" style="2" customWidth="1"/>
    <col min="2310" max="2310" width="34" style="2" customWidth="1"/>
    <col min="2311" max="2311" width="22.5546875" style="2" customWidth="1"/>
    <col min="2312" max="2312" width="13.5546875" style="2" customWidth="1"/>
    <col min="2313" max="2313" width="14.109375" style="2" customWidth="1"/>
    <col min="2314" max="2314" width="26.5546875" style="2" customWidth="1"/>
    <col min="2315" max="2315" width="12.88671875" style="2" customWidth="1"/>
    <col min="2316" max="2316" width="16.33203125" style="2" customWidth="1"/>
    <col min="2317" max="2317" width="18.44140625" style="2" customWidth="1"/>
    <col min="2318" max="2318" width="20.6640625" style="2" customWidth="1"/>
    <col min="2319" max="2319" width="25.109375" style="2" customWidth="1"/>
    <col min="2320" max="2320" width="10.109375" style="2" customWidth="1"/>
    <col min="2321" max="2321" width="22.109375" style="2" customWidth="1"/>
    <col min="2322" max="2322" width="19.5546875" style="2" customWidth="1"/>
    <col min="2323" max="2323" width="21.88671875" style="2" customWidth="1"/>
    <col min="2324" max="2324" width="16.109375" style="2" customWidth="1"/>
    <col min="2325" max="2325" width="24.109375" style="2" customWidth="1"/>
    <col min="2326" max="2326" width="14" style="2" bestFit="1" customWidth="1"/>
    <col min="2327" max="2562" width="8.88671875" style="2"/>
    <col min="2563" max="2563" width="11.33203125" style="2" customWidth="1"/>
    <col min="2564" max="2564" width="19.44140625" style="2" customWidth="1"/>
    <col min="2565" max="2565" width="38.88671875" style="2" customWidth="1"/>
    <col min="2566" max="2566" width="34" style="2" customWidth="1"/>
    <col min="2567" max="2567" width="22.5546875" style="2" customWidth="1"/>
    <col min="2568" max="2568" width="13.5546875" style="2" customWidth="1"/>
    <col min="2569" max="2569" width="14.109375" style="2" customWidth="1"/>
    <col min="2570" max="2570" width="26.5546875" style="2" customWidth="1"/>
    <col min="2571" max="2571" width="12.88671875" style="2" customWidth="1"/>
    <col min="2572" max="2572" width="16.33203125" style="2" customWidth="1"/>
    <col min="2573" max="2573" width="18.44140625" style="2" customWidth="1"/>
    <col min="2574" max="2574" width="20.6640625" style="2" customWidth="1"/>
    <col min="2575" max="2575" width="25.109375" style="2" customWidth="1"/>
    <col min="2576" max="2576" width="10.109375" style="2" customWidth="1"/>
    <col min="2577" max="2577" width="22.109375" style="2" customWidth="1"/>
    <col min="2578" max="2578" width="19.5546875" style="2" customWidth="1"/>
    <col min="2579" max="2579" width="21.88671875" style="2" customWidth="1"/>
    <col min="2580" max="2580" width="16.109375" style="2" customWidth="1"/>
    <col min="2581" max="2581" width="24.109375" style="2" customWidth="1"/>
    <col min="2582" max="2582" width="14" style="2" bestFit="1" customWidth="1"/>
    <col min="2583" max="2818" width="8.88671875" style="2"/>
    <col min="2819" max="2819" width="11.33203125" style="2" customWidth="1"/>
    <col min="2820" max="2820" width="19.44140625" style="2" customWidth="1"/>
    <col min="2821" max="2821" width="38.88671875" style="2" customWidth="1"/>
    <col min="2822" max="2822" width="34" style="2" customWidth="1"/>
    <col min="2823" max="2823" width="22.5546875" style="2" customWidth="1"/>
    <col min="2824" max="2824" width="13.5546875" style="2" customWidth="1"/>
    <col min="2825" max="2825" width="14.109375" style="2" customWidth="1"/>
    <col min="2826" max="2826" width="26.5546875" style="2" customWidth="1"/>
    <col min="2827" max="2827" width="12.88671875" style="2" customWidth="1"/>
    <col min="2828" max="2828" width="16.33203125" style="2" customWidth="1"/>
    <col min="2829" max="2829" width="18.44140625" style="2" customWidth="1"/>
    <col min="2830" max="2830" width="20.6640625" style="2" customWidth="1"/>
    <col min="2831" max="2831" width="25.109375" style="2" customWidth="1"/>
    <col min="2832" max="2832" width="10.109375" style="2" customWidth="1"/>
    <col min="2833" max="2833" width="22.109375" style="2" customWidth="1"/>
    <col min="2834" max="2834" width="19.5546875" style="2" customWidth="1"/>
    <col min="2835" max="2835" width="21.88671875" style="2" customWidth="1"/>
    <col min="2836" max="2836" width="16.109375" style="2" customWidth="1"/>
    <col min="2837" max="2837" width="24.109375" style="2" customWidth="1"/>
    <col min="2838" max="2838" width="14" style="2" bestFit="1" customWidth="1"/>
    <col min="2839" max="3074" width="8.88671875" style="2"/>
    <col min="3075" max="3075" width="11.33203125" style="2" customWidth="1"/>
    <col min="3076" max="3076" width="19.44140625" style="2" customWidth="1"/>
    <col min="3077" max="3077" width="38.88671875" style="2" customWidth="1"/>
    <col min="3078" max="3078" width="34" style="2" customWidth="1"/>
    <col min="3079" max="3079" width="22.5546875" style="2" customWidth="1"/>
    <col min="3080" max="3080" width="13.5546875" style="2" customWidth="1"/>
    <col min="3081" max="3081" width="14.109375" style="2" customWidth="1"/>
    <col min="3082" max="3082" width="26.5546875" style="2" customWidth="1"/>
    <col min="3083" max="3083" width="12.88671875" style="2" customWidth="1"/>
    <col min="3084" max="3084" width="16.33203125" style="2" customWidth="1"/>
    <col min="3085" max="3085" width="18.44140625" style="2" customWidth="1"/>
    <col min="3086" max="3086" width="20.6640625" style="2" customWidth="1"/>
    <col min="3087" max="3087" width="25.109375" style="2" customWidth="1"/>
    <col min="3088" max="3088" width="10.109375" style="2" customWidth="1"/>
    <col min="3089" max="3089" width="22.109375" style="2" customWidth="1"/>
    <col min="3090" max="3090" width="19.5546875" style="2" customWidth="1"/>
    <col min="3091" max="3091" width="21.88671875" style="2" customWidth="1"/>
    <col min="3092" max="3092" width="16.109375" style="2" customWidth="1"/>
    <col min="3093" max="3093" width="24.109375" style="2" customWidth="1"/>
    <col min="3094" max="3094" width="14" style="2" bestFit="1" customWidth="1"/>
    <col min="3095" max="3330" width="8.88671875" style="2"/>
    <col min="3331" max="3331" width="11.33203125" style="2" customWidth="1"/>
    <col min="3332" max="3332" width="19.44140625" style="2" customWidth="1"/>
    <col min="3333" max="3333" width="38.88671875" style="2" customWidth="1"/>
    <col min="3334" max="3334" width="34" style="2" customWidth="1"/>
    <col min="3335" max="3335" width="22.5546875" style="2" customWidth="1"/>
    <col min="3336" max="3336" width="13.5546875" style="2" customWidth="1"/>
    <col min="3337" max="3337" width="14.109375" style="2" customWidth="1"/>
    <col min="3338" max="3338" width="26.5546875" style="2" customWidth="1"/>
    <col min="3339" max="3339" width="12.88671875" style="2" customWidth="1"/>
    <col min="3340" max="3340" width="16.33203125" style="2" customWidth="1"/>
    <col min="3341" max="3341" width="18.44140625" style="2" customWidth="1"/>
    <col min="3342" max="3342" width="20.6640625" style="2" customWidth="1"/>
    <col min="3343" max="3343" width="25.109375" style="2" customWidth="1"/>
    <col min="3344" max="3344" width="10.109375" style="2" customWidth="1"/>
    <col min="3345" max="3345" width="22.109375" style="2" customWidth="1"/>
    <col min="3346" max="3346" width="19.5546875" style="2" customWidth="1"/>
    <col min="3347" max="3347" width="21.88671875" style="2" customWidth="1"/>
    <col min="3348" max="3348" width="16.109375" style="2" customWidth="1"/>
    <col min="3349" max="3349" width="24.109375" style="2" customWidth="1"/>
    <col min="3350" max="3350" width="14" style="2" bestFit="1" customWidth="1"/>
    <col min="3351" max="3586" width="8.88671875" style="2"/>
    <col min="3587" max="3587" width="11.33203125" style="2" customWidth="1"/>
    <col min="3588" max="3588" width="19.44140625" style="2" customWidth="1"/>
    <col min="3589" max="3589" width="38.88671875" style="2" customWidth="1"/>
    <col min="3590" max="3590" width="34" style="2" customWidth="1"/>
    <col min="3591" max="3591" width="22.5546875" style="2" customWidth="1"/>
    <col min="3592" max="3592" width="13.5546875" style="2" customWidth="1"/>
    <col min="3593" max="3593" width="14.109375" style="2" customWidth="1"/>
    <col min="3594" max="3594" width="26.5546875" style="2" customWidth="1"/>
    <col min="3595" max="3595" width="12.88671875" style="2" customWidth="1"/>
    <col min="3596" max="3596" width="16.33203125" style="2" customWidth="1"/>
    <col min="3597" max="3597" width="18.44140625" style="2" customWidth="1"/>
    <col min="3598" max="3598" width="20.6640625" style="2" customWidth="1"/>
    <col min="3599" max="3599" width="25.109375" style="2" customWidth="1"/>
    <col min="3600" max="3600" width="10.109375" style="2" customWidth="1"/>
    <col min="3601" max="3601" width="22.109375" style="2" customWidth="1"/>
    <col min="3602" max="3602" width="19.5546875" style="2" customWidth="1"/>
    <col min="3603" max="3603" width="21.88671875" style="2" customWidth="1"/>
    <col min="3604" max="3604" width="16.109375" style="2" customWidth="1"/>
    <col min="3605" max="3605" width="24.109375" style="2" customWidth="1"/>
    <col min="3606" max="3606" width="14" style="2" bestFit="1" customWidth="1"/>
    <col min="3607" max="3842" width="8.88671875" style="2"/>
    <col min="3843" max="3843" width="11.33203125" style="2" customWidth="1"/>
    <col min="3844" max="3844" width="19.44140625" style="2" customWidth="1"/>
    <col min="3845" max="3845" width="38.88671875" style="2" customWidth="1"/>
    <col min="3846" max="3846" width="34" style="2" customWidth="1"/>
    <col min="3847" max="3847" width="22.5546875" style="2" customWidth="1"/>
    <col min="3848" max="3848" width="13.5546875" style="2" customWidth="1"/>
    <col min="3849" max="3849" width="14.109375" style="2" customWidth="1"/>
    <col min="3850" max="3850" width="26.5546875" style="2" customWidth="1"/>
    <col min="3851" max="3851" width="12.88671875" style="2" customWidth="1"/>
    <col min="3852" max="3852" width="16.33203125" style="2" customWidth="1"/>
    <col min="3853" max="3853" width="18.44140625" style="2" customWidth="1"/>
    <col min="3854" max="3854" width="20.6640625" style="2" customWidth="1"/>
    <col min="3855" max="3855" width="25.109375" style="2" customWidth="1"/>
    <col min="3856" max="3856" width="10.109375" style="2" customWidth="1"/>
    <col min="3857" max="3857" width="22.109375" style="2" customWidth="1"/>
    <col min="3858" max="3858" width="19.5546875" style="2" customWidth="1"/>
    <col min="3859" max="3859" width="21.88671875" style="2" customWidth="1"/>
    <col min="3860" max="3860" width="16.109375" style="2" customWidth="1"/>
    <col min="3861" max="3861" width="24.109375" style="2" customWidth="1"/>
    <col min="3862" max="3862" width="14" style="2" bestFit="1" customWidth="1"/>
    <col min="3863" max="4098" width="8.88671875" style="2"/>
    <col min="4099" max="4099" width="11.33203125" style="2" customWidth="1"/>
    <col min="4100" max="4100" width="19.44140625" style="2" customWidth="1"/>
    <col min="4101" max="4101" width="38.88671875" style="2" customWidth="1"/>
    <col min="4102" max="4102" width="34" style="2" customWidth="1"/>
    <col min="4103" max="4103" width="22.5546875" style="2" customWidth="1"/>
    <col min="4104" max="4104" width="13.5546875" style="2" customWidth="1"/>
    <col min="4105" max="4105" width="14.109375" style="2" customWidth="1"/>
    <col min="4106" max="4106" width="26.5546875" style="2" customWidth="1"/>
    <col min="4107" max="4107" width="12.88671875" style="2" customWidth="1"/>
    <col min="4108" max="4108" width="16.33203125" style="2" customWidth="1"/>
    <col min="4109" max="4109" width="18.44140625" style="2" customWidth="1"/>
    <col min="4110" max="4110" width="20.6640625" style="2" customWidth="1"/>
    <col min="4111" max="4111" width="25.109375" style="2" customWidth="1"/>
    <col min="4112" max="4112" width="10.109375" style="2" customWidth="1"/>
    <col min="4113" max="4113" width="22.109375" style="2" customWidth="1"/>
    <col min="4114" max="4114" width="19.5546875" style="2" customWidth="1"/>
    <col min="4115" max="4115" width="21.88671875" style="2" customWidth="1"/>
    <col min="4116" max="4116" width="16.109375" style="2" customWidth="1"/>
    <col min="4117" max="4117" width="24.109375" style="2" customWidth="1"/>
    <col min="4118" max="4118" width="14" style="2" bestFit="1" customWidth="1"/>
    <col min="4119" max="4354" width="8.88671875" style="2"/>
    <col min="4355" max="4355" width="11.33203125" style="2" customWidth="1"/>
    <col min="4356" max="4356" width="19.44140625" style="2" customWidth="1"/>
    <col min="4357" max="4357" width="38.88671875" style="2" customWidth="1"/>
    <col min="4358" max="4358" width="34" style="2" customWidth="1"/>
    <col min="4359" max="4359" width="22.5546875" style="2" customWidth="1"/>
    <col min="4360" max="4360" width="13.5546875" style="2" customWidth="1"/>
    <col min="4361" max="4361" width="14.109375" style="2" customWidth="1"/>
    <col min="4362" max="4362" width="26.5546875" style="2" customWidth="1"/>
    <col min="4363" max="4363" width="12.88671875" style="2" customWidth="1"/>
    <col min="4364" max="4364" width="16.33203125" style="2" customWidth="1"/>
    <col min="4365" max="4365" width="18.44140625" style="2" customWidth="1"/>
    <col min="4366" max="4366" width="20.6640625" style="2" customWidth="1"/>
    <col min="4367" max="4367" width="25.109375" style="2" customWidth="1"/>
    <col min="4368" max="4368" width="10.109375" style="2" customWidth="1"/>
    <col min="4369" max="4369" width="22.109375" style="2" customWidth="1"/>
    <col min="4370" max="4370" width="19.5546875" style="2" customWidth="1"/>
    <col min="4371" max="4371" width="21.88671875" style="2" customWidth="1"/>
    <col min="4372" max="4372" width="16.109375" style="2" customWidth="1"/>
    <col min="4373" max="4373" width="24.109375" style="2" customWidth="1"/>
    <col min="4374" max="4374" width="14" style="2" bestFit="1" customWidth="1"/>
    <col min="4375" max="4610" width="8.88671875" style="2"/>
    <col min="4611" max="4611" width="11.33203125" style="2" customWidth="1"/>
    <col min="4612" max="4612" width="19.44140625" style="2" customWidth="1"/>
    <col min="4613" max="4613" width="38.88671875" style="2" customWidth="1"/>
    <col min="4614" max="4614" width="34" style="2" customWidth="1"/>
    <col min="4615" max="4615" width="22.5546875" style="2" customWidth="1"/>
    <col min="4616" max="4616" width="13.5546875" style="2" customWidth="1"/>
    <col min="4617" max="4617" width="14.109375" style="2" customWidth="1"/>
    <col min="4618" max="4618" width="26.5546875" style="2" customWidth="1"/>
    <col min="4619" max="4619" width="12.88671875" style="2" customWidth="1"/>
    <col min="4620" max="4620" width="16.33203125" style="2" customWidth="1"/>
    <col min="4621" max="4621" width="18.44140625" style="2" customWidth="1"/>
    <col min="4622" max="4622" width="20.6640625" style="2" customWidth="1"/>
    <col min="4623" max="4623" width="25.109375" style="2" customWidth="1"/>
    <col min="4624" max="4624" width="10.109375" style="2" customWidth="1"/>
    <col min="4625" max="4625" width="22.109375" style="2" customWidth="1"/>
    <col min="4626" max="4626" width="19.5546875" style="2" customWidth="1"/>
    <col min="4627" max="4627" width="21.88671875" style="2" customWidth="1"/>
    <col min="4628" max="4628" width="16.109375" style="2" customWidth="1"/>
    <col min="4629" max="4629" width="24.109375" style="2" customWidth="1"/>
    <col min="4630" max="4630" width="14" style="2" bestFit="1" customWidth="1"/>
    <col min="4631" max="4866" width="8.88671875" style="2"/>
    <col min="4867" max="4867" width="11.33203125" style="2" customWidth="1"/>
    <col min="4868" max="4868" width="19.44140625" style="2" customWidth="1"/>
    <col min="4869" max="4869" width="38.88671875" style="2" customWidth="1"/>
    <col min="4870" max="4870" width="34" style="2" customWidth="1"/>
    <col min="4871" max="4871" width="22.5546875" style="2" customWidth="1"/>
    <col min="4872" max="4872" width="13.5546875" style="2" customWidth="1"/>
    <col min="4873" max="4873" width="14.109375" style="2" customWidth="1"/>
    <col min="4874" max="4874" width="26.5546875" style="2" customWidth="1"/>
    <col min="4875" max="4875" width="12.88671875" style="2" customWidth="1"/>
    <col min="4876" max="4876" width="16.33203125" style="2" customWidth="1"/>
    <col min="4877" max="4877" width="18.44140625" style="2" customWidth="1"/>
    <col min="4878" max="4878" width="20.6640625" style="2" customWidth="1"/>
    <col min="4879" max="4879" width="25.109375" style="2" customWidth="1"/>
    <col min="4880" max="4880" width="10.109375" style="2" customWidth="1"/>
    <col min="4881" max="4881" width="22.109375" style="2" customWidth="1"/>
    <col min="4882" max="4882" width="19.5546875" style="2" customWidth="1"/>
    <col min="4883" max="4883" width="21.88671875" style="2" customWidth="1"/>
    <col min="4884" max="4884" width="16.109375" style="2" customWidth="1"/>
    <col min="4885" max="4885" width="24.109375" style="2" customWidth="1"/>
    <col min="4886" max="4886" width="14" style="2" bestFit="1" customWidth="1"/>
    <col min="4887" max="5122" width="8.88671875" style="2"/>
    <col min="5123" max="5123" width="11.33203125" style="2" customWidth="1"/>
    <col min="5124" max="5124" width="19.44140625" style="2" customWidth="1"/>
    <col min="5125" max="5125" width="38.88671875" style="2" customWidth="1"/>
    <col min="5126" max="5126" width="34" style="2" customWidth="1"/>
    <col min="5127" max="5127" width="22.5546875" style="2" customWidth="1"/>
    <col min="5128" max="5128" width="13.5546875" style="2" customWidth="1"/>
    <col min="5129" max="5129" width="14.109375" style="2" customWidth="1"/>
    <col min="5130" max="5130" width="26.5546875" style="2" customWidth="1"/>
    <col min="5131" max="5131" width="12.88671875" style="2" customWidth="1"/>
    <col min="5132" max="5132" width="16.33203125" style="2" customWidth="1"/>
    <col min="5133" max="5133" width="18.44140625" style="2" customWidth="1"/>
    <col min="5134" max="5134" width="20.6640625" style="2" customWidth="1"/>
    <col min="5135" max="5135" width="25.109375" style="2" customWidth="1"/>
    <col min="5136" max="5136" width="10.109375" style="2" customWidth="1"/>
    <col min="5137" max="5137" width="22.109375" style="2" customWidth="1"/>
    <col min="5138" max="5138" width="19.5546875" style="2" customWidth="1"/>
    <col min="5139" max="5139" width="21.88671875" style="2" customWidth="1"/>
    <col min="5140" max="5140" width="16.109375" style="2" customWidth="1"/>
    <col min="5141" max="5141" width="24.109375" style="2" customWidth="1"/>
    <col min="5142" max="5142" width="14" style="2" bestFit="1" customWidth="1"/>
    <col min="5143" max="5378" width="8.88671875" style="2"/>
    <col min="5379" max="5379" width="11.33203125" style="2" customWidth="1"/>
    <col min="5380" max="5380" width="19.44140625" style="2" customWidth="1"/>
    <col min="5381" max="5381" width="38.88671875" style="2" customWidth="1"/>
    <col min="5382" max="5382" width="34" style="2" customWidth="1"/>
    <col min="5383" max="5383" width="22.5546875" style="2" customWidth="1"/>
    <col min="5384" max="5384" width="13.5546875" style="2" customWidth="1"/>
    <col min="5385" max="5385" width="14.109375" style="2" customWidth="1"/>
    <col min="5386" max="5386" width="26.5546875" style="2" customWidth="1"/>
    <col min="5387" max="5387" width="12.88671875" style="2" customWidth="1"/>
    <col min="5388" max="5388" width="16.33203125" style="2" customWidth="1"/>
    <col min="5389" max="5389" width="18.44140625" style="2" customWidth="1"/>
    <col min="5390" max="5390" width="20.6640625" style="2" customWidth="1"/>
    <col min="5391" max="5391" width="25.109375" style="2" customWidth="1"/>
    <col min="5392" max="5392" width="10.109375" style="2" customWidth="1"/>
    <col min="5393" max="5393" width="22.109375" style="2" customWidth="1"/>
    <col min="5394" max="5394" width="19.5546875" style="2" customWidth="1"/>
    <col min="5395" max="5395" width="21.88671875" style="2" customWidth="1"/>
    <col min="5396" max="5396" width="16.109375" style="2" customWidth="1"/>
    <col min="5397" max="5397" width="24.109375" style="2" customWidth="1"/>
    <col min="5398" max="5398" width="14" style="2" bestFit="1" customWidth="1"/>
    <col min="5399" max="5634" width="8.88671875" style="2"/>
    <col min="5635" max="5635" width="11.33203125" style="2" customWidth="1"/>
    <col min="5636" max="5636" width="19.44140625" style="2" customWidth="1"/>
    <col min="5637" max="5637" width="38.88671875" style="2" customWidth="1"/>
    <col min="5638" max="5638" width="34" style="2" customWidth="1"/>
    <col min="5639" max="5639" width="22.5546875" style="2" customWidth="1"/>
    <col min="5640" max="5640" width="13.5546875" style="2" customWidth="1"/>
    <col min="5641" max="5641" width="14.109375" style="2" customWidth="1"/>
    <col min="5642" max="5642" width="26.5546875" style="2" customWidth="1"/>
    <col min="5643" max="5643" width="12.88671875" style="2" customWidth="1"/>
    <col min="5644" max="5644" width="16.33203125" style="2" customWidth="1"/>
    <col min="5645" max="5645" width="18.44140625" style="2" customWidth="1"/>
    <col min="5646" max="5646" width="20.6640625" style="2" customWidth="1"/>
    <col min="5647" max="5647" width="25.109375" style="2" customWidth="1"/>
    <col min="5648" max="5648" width="10.109375" style="2" customWidth="1"/>
    <col min="5649" max="5649" width="22.109375" style="2" customWidth="1"/>
    <col min="5650" max="5650" width="19.5546875" style="2" customWidth="1"/>
    <col min="5651" max="5651" width="21.88671875" style="2" customWidth="1"/>
    <col min="5652" max="5652" width="16.109375" style="2" customWidth="1"/>
    <col min="5653" max="5653" width="24.109375" style="2" customWidth="1"/>
    <col min="5654" max="5654" width="14" style="2" bestFit="1" customWidth="1"/>
    <col min="5655" max="5890" width="8.88671875" style="2"/>
    <col min="5891" max="5891" width="11.33203125" style="2" customWidth="1"/>
    <col min="5892" max="5892" width="19.44140625" style="2" customWidth="1"/>
    <col min="5893" max="5893" width="38.88671875" style="2" customWidth="1"/>
    <col min="5894" max="5894" width="34" style="2" customWidth="1"/>
    <col min="5895" max="5895" width="22.5546875" style="2" customWidth="1"/>
    <col min="5896" max="5896" width="13.5546875" style="2" customWidth="1"/>
    <col min="5897" max="5897" width="14.109375" style="2" customWidth="1"/>
    <col min="5898" max="5898" width="26.5546875" style="2" customWidth="1"/>
    <col min="5899" max="5899" width="12.88671875" style="2" customWidth="1"/>
    <col min="5900" max="5900" width="16.33203125" style="2" customWidth="1"/>
    <col min="5901" max="5901" width="18.44140625" style="2" customWidth="1"/>
    <col min="5902" max="5902" width="20.6640625" style="2" customWidth="1"/>
    <col min="5903" max="5903" width="25.109375" style="2" customWidth="1"/>
    <col min="5904" max="5904" width="10.109375" style="2" customWidth="1"/>
    <col min="5905" max="5905" width="22.109375" style="2" customWidth="1"/>
    <col min="5906" max="5906" width="19.5546875" style="2" customWidth="1"/>
    <col min="5907" max="5907" width="21.88671875" style="2" customWidth="1"/>
    <col min="5908" max="5908" width="16.109375" style="2" customWidth="1"/>
    <col min="5909" max="5909" width="24.109375" style="2" customWidth="1"/>
    <col min="5910" max="5910" width="14" style="2" bestFit="1" customWidth="1"/>
    <col min="5911" max="6146" width="8.88671875" style="2"/>
    <col min="6147" max="6147" width="11.33203125" style="2" customWidth="1"/>
    <col min="6148" max="6148" width="19.44140625" style="2" customWidth="1"/>
    <col min="6149" max="6149" width="38.88671875" style="2" customWidth="1"/>
    <col min="6150" max="6150" width="34" style="2" customWidth="1"/>
    <col min="6151" max="6151" width="22.5546875" style="2" customWidth="1"/>
    <col min="6152" max="6152" width="13.5546875" style="2" customWidth="1"/>
    <col min="6153" max="6153" width="14.109375" style="2" customWidth="1"/>
    <col min="6154" max="6154" width="26.5546875" style="2" customWidth="1"/>
    <col min="6155" max="6155" width="12.88671875" style="2" customWidth="1"/>
    <col min="6156" max="6156" width="16.33203125" style="2" customWidth="1"/>
    <col min="6157" max="6157" width="18.44140625" style="2" customWidth="1"/>
    <col min="6158" max="6158" width="20.6640625" style="2" customWidth="1"/>
    <col min="6159" max="6159" width="25.109375" style="2" customWidth="1"/>
    <col min="6160" max="6160" width="10.109375" style="2" customWidth="1"/>
    <col min="6161" max="6161" width="22.109375" style="2" customWidth="1"/>
    <col min="6162" max="6162" width="19.5546875" style="2" customWidth="1"/>
    <col min="6163" max="6163" width="21.88671875" style="2" customWidth="1"/>
    <col min="6164" max="6164" width="16.109375" style="2" customWidth="1"/>
    <col min="6165" max="6165" width="24.109375" style="2" customWidth="1"/>
    <col min="6166" max="6166" width="14" style="2" bestFit="1" customWidth="1"/>
    <col min="6167" max="6402" width="8.88671875" style="2"/>
    <col min="6403" max="6403" width="11.33203125" style="2" customWidth="1"/>
    <col min="6404" max="6404" width="19.44140625" style="2" customWidth="1"/>
    <col min="6405" max="6405" width="38.88671875" style="2" customWidth="1"/>
    <col min="6406" max="6406" width="34" style="2" customWidth="1"/>
    <col min="6407" max="6407" width="22.5546875" style="2" customWidth="1"/>
    <col min="6408" max="6408" width="13.5546875" style="2" customWidth="1"/>
    <col min="6409" max="6409" width="14.109375" style="2" customWidth="1"/>
    <col min="6410" max="6410" width="26.5546875" style="2" customWidth="1"/>
    <col min="6411" max="6411" width="12.88671875" style="2" customWidth="1"/>
    <col min="6412" max="6412" width="16.33203125" style="2" customWidth="1"/>
    <col min="6413" max="6413" width="18.44140625" style="2" customWidth="1"/>
    <col min="6414" max="6414" width="20.6640625" style="2" customWidth="1"/>
    <col min="6415" max="6415" width="25.109375" style="2" customWidth="1"/>
    <col min="6416" max="6416" width="10.109375" style="2" customWidth="1"/>
    <col min="6417" max="6417" width="22.109375" style="2" customWidth="1"/>
    <col min="6418" max="6418" width="19.5546875" style="2" customWidth="1"/>
    <col min="6419" max="6419" width="21.88671875" style="2" customWidth="1"/>
    <col min="6420" max="6420" width="16.109375" style="2" customWidth="1"/>
    <col min="6421" max="6421" width="24.109375" style="2" customWidth="1"/>
    <col min="6422" max="6422" width="14" style="2" bestFit="1" customWidth="1"/>
    <col min="6423" max="6658" width="8.88671875" style="2"/>
    <col min="6659" max="6659" width="11.33203125" style="2" customWidth="1"/>
    <col min="6660" max="6660" width="19.44140625" style="2" customWidth="1"/>
    <col min="6661" max="6661" width="38.88671875" style="2" customWidth="1"/>
    <col min="6662" max="6662" width="34" style="2" customWidth="1"/>
    <col min="6663" max="6663" width="22.5546875" style="2" customWidth="1"/>
    <col min="6664" max="6664" width="13.5546875" style="2" customWidth="1"/>
    <col min="6665" max="6665" width="14.109375" style="2" customWidth="1"/>
    <col min="6666" max="6666" width="26.5546875" style="2" customWidth="1"/>
    <col min="6667" max="6667" width="12.88671875" style="2" customWidth="1"/>
    <col min="6668" max="6668" width="16.33203125" style="2" customWidth="1"/>
    <col min="6669" max="6669" width="18.44140625" style="2" customWidth="1"/>
    <col min="6670" max="6670" width="20.6640625" style="2" customWidth="1"/>
    <col min="6671" max="6671" width="25.109375" style="2" customWidth="1"/>
    <col min="6672" max="6672" width="10.109375" style="2" customWidth="1"/>
    <col min="6673" max="6673" width="22.109375" style="2" customWidth="1"/>
    <col min="6674" max="6674" width="19.5546875" style="2" customWidth="1"/>
    <col min="6675" max="6675" width="21.88671875" style="2" customWidth="1"/>
    <col min="6676" max="6676" width="16.109375" style="2" customWidth="1"/>
    <col min="6677" max="6677" width="24.109375" style="2" customWidth="1"/>
    <col min="6678" max="6678" width="14" style="2" bestFit="1" customWidth="1"/>
    <col min="6679" max="6914" width="8.88671875" style="2"/>
    <col min="6915" max="6915" width="11.33203125" style="2" customWidth="1"/>
    <col min="6916" max="6916" width="19.44140625" style="2" customWidth="1"/>
    <col min="6917" max="6917" width="38.88671875" style="2" customWidth="1"/>
    <col min="6918" max="6918" width="34" style="2" customWidth="1"/>
    <col min="6919" max="6919" width="22.5546875" style="2" customWidth="1"/>
    <col min="6920" max="6920" width="13.5546875" style="2" customWidth="1"/>
    <col min="6921" max="6921" width="14.109375" style="2" customWidth="1"/>
    <col min="6922" max="6922" width="26.5546875" style="2" customWidth="1"/>
    <col min="6923" max="6923" width="12.88671875" style="2" customWidth="1"/>
    <col min="6924" max="6924" width="16.33203125" style="2" customWidth="1"/>
    <col min="6925" max="6925" width="18.44140625" style="2" customWidth="1"/>
    <col min="6926" max="6926" width="20.6640625" style="2" customWidth="1"/>
    <col min="6927" max="6927" width="25.109375" style="2" customWidth="1"/>
    <col min="6928" max="6928" width="10.109375" style="2" customWidth="1"/>
    <col min="6929" max="6929" width="22.109375" style="2" customWidth="1"/>
    <col min="6930" max="6930" width="19.5546875" style="2" customWidth="1"/>
    <col min="6931" max="6931" width="21.88671875" style="2" customWidth="1"/>
    <col min="6932" max="6932" width="16.109375" style="2" customWidth="1"/>
    <col min="6933" max="6933" width="24.109375" style="2" customWidth="1"/>
    <col min="6934" max="6934" width="14" style="2" bestFit="1" customWidth="1"/>
    <col min="6935" max="7170" width="8.88671875" style="2"/>
    <col min="7171" max="7171" width="11.33203125" style="2" customWidth="1"/>
    <col min="7172" max="7172" width="19.44140625" style="2" customWidth="1"/>
    <col min="7173" max="7173" width="38.88671875" style="2" customWidth="1"/>
    <col min="7174" max="7174" width="34" style="2" customWidth="1"/>
    <col min="7175" max="7175" width="22.5546875" style="2" customWidth="1"/>
    <col min="7176" max="7176" width="13.5546875" style="2" customWidth="1"/>
    <col min="7177" max="7177" width="14.109375" style="2" customWidth="1"/>
    <col min="7178" max="7178" width="26.5546875" style="2" customWidth="1"/>
    <col min="7179" max="7179" width="12.88671875" style="2" customWidth="1"/>
    <col min="7180" max="7180" width="16.33203125" style="2" customWidth="1"/>
    <col min="7181" max="7181" width="18.44140625" style="2" customWidth="1"/>
    <col min="7182" max="7182" width="20.6640625" style="2" customWidth="1"/>
    <col min="7183" max="7183" width="25.109375" style="2" customWidth="1"/>
    <col min="7184" max="7184" width="10.109375" style="2" customWidth="1"/>
    <col min="7185" max="7185" width="22.109375" style="2" customWidth="1"/>
    <col min="7186" max="7186" width="19.5546875" style="2" customWidth="1"/>
    <col min="7187" max="7187" width="21.88671875" style="2" customWidth="1"/>
    <col min="7188" max="7188" width="16.109375" style="2" customWidth="1"/>
    <col min="7189" max="7189" width="24.109375" style="2" customWidth="1"/>
    <col min="7190" max="7190" width="14" style="2" bestFit="1" customWidth="1"/>
    <col min="7191" max="7426" width="8.88671875" style="2"/>
    <col min="7427" max="7427" width="11.33203125" style="2" customWidth="1"/>
    <col min="7428" max="7428" width="19.44140625" style="2" customWidth="1"/>
    <col min="7429" max="7429" width="38.88671875" style="2" customWidth="1"/>
    <col min="7430" max="7430" width="34" style="2" customWidth="1"/>
    <col min="7431" max="7431" width="22.5546875" style="2" customWidth="1"/>
    <col min="7432" max="7432" width="13.5546875" style="2" customWidth="1"/>
    <col min="7433" max="7433" width="14.109375" style="2" customWidth="1"/>
    <col min="7434" max="7434" width="26.5546875" style="2" customWidth="1"/>
    <col min="7435" max="7435" width="12.88671875" style="2" customWidth="1"/>
    <col min="7436" max="7436" width="16.33203125" style="2" customWidth="1"/>
    <col min="7437" max="7437" width="18.44140625" style="2" customWidth="1"/>
    <col min="7438" max="7438" width="20.6640625" style="2" customWidth="1"/>
    <col min="7439" max="7439" width="25.109375" style="2" customWidth="1"/>
    <col min="7440" max="7440" width="10.109375" style="2" customWidth="1"/>
    <col min="7441" max="7441" width="22.109375" style="2" customWidth="1"/>
    <col min="7442" max="7442" width="19.5546875" style="2" customWidth="1"/>
    <col min="7443" max="7443" width="21.88671875" style="2" customWidth="1"/>
    <col min="7444" max="7444" width="16.109375" style="2" customWidth="1"/>
    <col min="7445" max="7445" width="24.109375" style="2" customWidth="1"/>
    <col min="7446" max="7446" width="14" style="2" bestFit="1" customWidth="1"/>
    <col min="7447" max="7682" width="8.88671875" style="2"/>
    <col min="7683" max="7683" width="11.33203125" style="2" customWidth="1"/>
    <col min="7684" max="7684" width="19.44140625" style="2" customWidth="1"/>
    <col min="7685" max="7685" width="38.88671875" style="2" customWidth="1"/>
    <col min="7686" max="7686" width="34" style="2" customWidth="1"/>
    <col min="7687" max="7687" width="22.5546875" style="2" customWidth="1"/>
    <col min="7688" max="7688" width="13.5546875" style="2" customWidth="1"/>
    <col min="7689" max="7689" width="14.109375" style="2" customWidth="1"/>
    <col min="7690" max="7690" width="26.5546875" style="2" customWidth="1"/>
    <col min="7691" max="7691" width="12.88671875" style="2" customWidth="1"/>
    <col min="7692" max="7692" width="16.33203125" style="2" customWidth="1"/>
    <col min="7693" max="7693" width="18.44140625" style="2" customWidth="1"/>
    <col min="7694" max="7694" width="20.6640625" style="2" customWidth="1"/>
    <col min="7695" max="7695" width="25.109375" style="2" customWidth="1"/>
    <col min="7696" max="7696" width="10.109375" style="2" customWidth="1"/>
    <col min="7697" max="7697" width="22.109375" style="2" customWidth="1"/>
    <col min="7698" max="7698" width="19.5546875" style="2" customWidth="1"/>
    <col min="7699" max="7699" width="21.88671875" style="2" customWidth="1"/>
    <col min="7700" max="7700" width="16.109375" style="2" customWidth="1"/>
    <col min="7701" max="7701" width="24.109375" style="2" customWidth="1"/>
    <col min="7702" max="7702" width="14" style="2" bestFit="1" customWidth="1"/>
    <col min="7703" max="7938" width="8.88671875" style="2"/>
    <col min="7939" max="7939" width="11.33203125" style="2" customWidth="1"/>
    <col min="7940" max="7940" width="19.44140625" style="2" customWidth="1"/>
    <col min="7941" max="7941" width="38.88671875" style="2" customWidth="1"/>
    <col min="7942" max="7942" width="34" style="2" customWidth="1"/>
    <col min="7943" max="7943" width="22.5546875" style="2" customWidth="1"/>
    <col min="7944" max="7944" width="13.5546875" style="2" customWidth="1"/>
    <col min="7945" max="7945" width="14.109375" style="2" customWidth="1"/>
    <col min="7946" max="7946" width="26.5546875" style="2" customWidth="1"/>
    <col min="7947" max="7947" width="12.88671875" style="2" customWidth="1"/>
    <col min="7948" max="7948" width="16.33203125" style="2" customWidth="1"/>
    <col min="7949" max="7949" width="18.44140625" style="2" customWidth="1"/>
    <col min="7950" max="7950" width="20.6640625" style="2" customWidth="1"/>
    <col min="7951" max="7951" width="25.109375" style="2" customWidth="1"/>
    <col min="7952" max="7952" width="10.109375" style="2" customWidth="1"/>
    <col min="7953" max="7953" width="22.109375" style="2" customWidth="1"/>
    <col min="7954" max="7954" width="19.5546875" style="2" customWidth="1"/>
    <col min="7955" max="7955" width="21.88671875" style="2" customWidth="1"/>
    <col min="7956" max="7956" width="16.109375" style="2" customWidth="1"/>
    <col min="7957" max="7957" width="24.109375" style="2" customWidth="1"/>
    <col min="7958" max="7958" width="14" style="2" bestFit="1" customWidth="1"/>
    <col min="7959" max="8194" width="8.88671875" style="2"/>
    <col min="8195" max="8195" width="11.33203125" style="2" customWidth="1"/>
    <col min="8196" max="8196" width="19.44140625" style="2" customWidth="1"/>
    <col min="8197" max="8197" width="38.88671875" style="2" customWidth="1"/>
    <col min="8198" max="8198" width="34" style="2" customWidth="1"/>
    <col min="8199" max="8199" width="22.5546875" style="2" customWidth="1"/>
    <col min="8200" max="8200" width="13.5546875" style="2" customWidth="1"/>
    <col min="8201" max="8201" width="14.109375" style="2" customWidth="1"/>
    <col min="8202" max="8202" width="26.5546875" style="2" customWidth="1"/>
    <col min="8203" max="8203" width="12.88671875" style="2" customWidth="1"/>
    <col min="8204" max="8204" width="16.33203125" style="2" customWidth="1"/>
    <col min="8205" max="8205" width="18.44140625" style="2" customWidth="1"/>
    <col min="8206" max="8206" width="20.6640625" style="2" customWidth="1"/>
    <col min="8207" max="8207" width="25.109375" style="2" customWidth="1"/>
    <col min="8208" max="8208" width="10.109375" style="2" customWidth="1"/>
    <col min="8209" max="8209" width="22.109375" style="2" customWidth="1"/>
    <col min="8210" max="8210" width="19.5546875" style="2" customWidth="1"/>
    <col min="8211" max="8211" width="21.88671875" style="2" customWidth="1"/>
    <col min="8212" max="8212" width="16.109375" style="2" customWidth="1"/>
    <col min="8213" max="8213" width="24.109375" style="2" customWidth="1"/>
    <col min="8214" max="8214" width="14" style="2" bestFit="1" customWidth="1"/>
    <col min="8215" max="8450" width="8.88671875" style="2"/>
    <col min="8451" max="8451" width="11.33203125" style="2" customWidth="1"/>
    <col min="8452" max="8452" width="19.44140625" style="2" customWidth="1"/>
    <col min="8453" max="8453" width="38.88671875" style="2" customWidth="1"/>
    <col min="8454" max="8454" width="34" style="2" customWidth="1"/>
    <col min="8455" max="8455" width="22.5546875" style="2" customWidth="1"/>
    <col min="8456" max="8456" width="13.5546875" style="2" customWidth="1"/>
    <col min="8457" max="8457" width="14.109375" style="2" customWidth="1"/>
    <col min="8458" max="8458" width="26.5546875" style="2" customWidth="1"/>
    <col min="8459" max="8459" width="12.88671875" style="2" customWidth="1"/>
    <col min="8460" max="8460" width="16.33203125" style="2" customWidth="1"/>
    <col min="8461" max="8461" width="18.44140625" style="2" customWidth="1"/>
    <col min="8462" max="8462" width="20.6640625" style="2" customWidth="1"/>
    <col min="8463" max="8463" width="25.109375" style="2" customWidth="1"/>
    <col min="8464" max="8464" width="10.109375" style="2" customWidth="1"/>
    <col min="8465" max="8465" width="22.109375" style="2" customWidth="1"/>
    <col min="8466" max="8466" width="19.5546875" style="2" customWidth="1"/>
    <col min="8467" max="8467" width="21.88671875" style="2" customWidth="1"/>
    <col min="8468" max="8468" width="16.109375" style="2" customWidth="1"/>
    <col min="8469" max="8469" width="24.109375" style="2" customWidth="1"/>
    <col min="8470" max="8470" width="14" style="2" bestFit="1" customWidth="1"/>
    <col min="8471" max="8706" width="8.88671875" style="2"/>
    <col min="8707" max="8707" width="11.33203125" style="2" customWidth="1"/>
    <col min="8708" max="8708" width="19.44140625" style="2" customWidth="1"/>
    <col min="8709" max="8709" width="38.88671875" style="2" customWidth="1"/>
    <col min="8710" max="8710" width="34" style="2" customWidth="1"/>
    <col min="8711" max="8711" width="22.5546875" style="2" customWidth="1"/>
    <col min="8712" max="8712" width="13.5546875" style="2" customWidth="1"/>
    <col min="8713" max="8713" width="14.109375" style="2" customWidth="1"/>
    <col min="8714" max="8714" width="26.5546875" style="2" customWidth="1"/>
    <col min="8715" max="8715" width="12.88671875" style="2" customWidth="1"/>
    <col min="8716" max="8716" width="16.33203125" style="2" customWidth="1"/>
    <col min="8717" max="8717" width="18.44140625" style="2" customWidth="1"/>
    <col min="8718" max="8718" width="20.6640625" style="2" customWidth="1"/>
    <col min="8719" max="8719" width="25.109375" style="2" customWidth="1"/>
    <col min="8720" max="8720" width="10.109375" style="2" customWidth="1"/>
    <col min="8721" max="8721" width="22.109375" style="2" customWidth="1"/>
    <col min="8722" max="8722" width="19.5546875" style="2" customWidth="1"/>
    <col min="8723" max="8723" width="21.88671875" style="2" customWidth="1"/>
    <col min="8724" max="8724" width="16.109375" style="2" customWidth="1"/>
    <col min="8725" max="8725" width="24.109375" style="2" customWidth="1"/>
    <col min="8726" max="8726" width="14" style="2" bestFit="1" customWidth="1"/>
    <col min="8727" max="8962" width="8.88671875" style="2"/>
    <col min="8963" max="8963" width="11.33203125" style="2" customWidth="1"/>
    <col min="8964" max="8964" width="19.44140625" style="2" customWidth="1"/>
    <col min="8965" max="8965" width="38.88671875" style="2" customWidth="1"/>
    <col min="8966" max="8966" width="34" style="2" customWidth="1"/>
    <col min="8967" max="8967" width="22.5546875" style="2" customWidth="1"/>
    <col min="8968" max="8968" width="13.5546875" style="2" customWidth="1"/>
    <col min="8969" max="8969" width="14.109375" style="2" customWidth="1"/>
    <col min="8970" max="8970" width="26.5546875" style="2" customWidth="1"/>
    <col min="8971" max="8971" width="12.88671875" style="2" customWidth="1"/>
    <col min="8972" max="8972" width="16.33203125" style="2" customWidth="1"/>
    <col min="8973" max="8973" width="18.44140625" style="2" customWidth="1"/>
    <col min="8974" max="8974" width="20.6640625" style="2" customWidth="1"/>
    <col min="8975" max="8975" width="25.109375" style="2" customWidth="1"/>
    <col min="8976" max="8976" width="10.109375" style="2" customWidth="1"/>
    <col min="8977" max="8977" width="22.109375" style="2" customWidth="1"/>
    <col min="8978" max="8978" width="19.5546875" style="2" customWidth="1"/>
    <col min="8979" max="8979" width="21.88671875" style="2" customWidth="1"/>
    <col min="8980" max="8980" width="16.109375" style="2" customWidth="1"/>
    <col min="8981" max="8981" width="24.109375" style="2" customWidth="1"/>
    <col min="8982" max="8982" width="14" style="2" bestFit="1" customWidth="1"/>
    <col min="8983" max="9218" width="8.88671875" style="2"/>
    <col min="9219" max="9219" width="11.33203125" style="2" customWidth="1"/>
    <col min="9220" max="9220" width="19.44140625" style="2" customWidth="1"/>
    <col min="9221" max="9221" width="38.88671875" style="2" customWidth="1"/>
    <col min="9222" max="9222" width="34" style="2" customWidth="1"/>
    <col min="9223" max="9223" width="22.5546875" style="2" customWidth="1"/>
    <col min="9224" max="9224" width="13.5546875" style="2" customWidth="1"/>
    <col min="9225" max="9225" width="14.109375" style="2" customWidth="1"/>
    <col min="9226" max="9226" width="26.5546875" style="2" customWidth="1"/>
    <col min="9227" max="9227" width="12.88671875" style="2" customWidth="1"/>
    <col min="9228" max="9228" width="16.33203125" style="2" customWidth="1"/>
    <col min="9229" max="9229" width="18.44140625" style="2" customWidth="1"/>
    <col min="9230" max="9230" width="20.6640625" style="2" customWidth="1"/>
    <col min="9231" max="9231" width="25.109375" style="2" customWidth="1"/>
    <col min="9232" max="9232" width="10.109375" style="2" customWidth="1"/>
    <col min="9233" max="9233" width="22.109375" style="2" customWidth="1"/>
    <col min="9234" max="9234" width="19.5546875" style="2" customWidth="1"/>
    <col min="9235" max="9235" width="21.88671875" style="2" customWidth="1"/>
    <col min="9236" max="9236" width="16.109375" style="2" customWidth="1"/>
    <col min="9237" max="9237" width="24.109375" style="2" customWidth="1"/>
    <col min="9238" max="9238" width="14" style="2" bestFit="1" customWidth="1"/>
    <col min="9239" max="9474" width="8.88671875" style="2"/>
    <col min="9475" max="9475" width="11.33203125" style="2" customWidth="1"/>
    <col min="9476" max="9476" width="19.44140625" style="2" customWidth="1"/>
    <col min="9477" max="9477" width="38.88671875" style="2" customWidth="1"/>
    <col min="9478" max="9478" width="34" style="2" customWidth="1"/>
    <col min="9479" max="9479" width="22.5546875" style="2" customWidth="1"/>
    <col min="9480" max="9480" width="13.5546875" style="2" customWidth="1"/>
    <col min="9481" max="9481" width="14.109375" style="2" customWidth="1"/>
    <col min="9482" max="9482" width="26.5546875" style="2" customWidth="1"/>
    <col min="9483" max="9483" width="12.88671875" style="2" customWidth="1"/>
    <col min="9484" max="9484" width="16.33203125" style="2" customWidth="1"/>
    <col min="9485" max="9485" width="18.44140625" style="2" customWidth="1"/>
    <col min="9486" max="9486" width="20.6640625" style="2" customWidth="1"/>
    <col min="9487" max="9487" width="25.109375" style="2" customWidth="1"/>
    <col min="9488" max="9488" width="10.109375" style="2" customWidth="1"/>
    <col min="9489" max="9489" width="22.109375" style="2" customWidth="1"/>
    <col min="9490" max="9490" width="19.5546875" style="2" customWidth="1"/>
    <col min="9491" max="9491" width="21.88671875" style="2" customWidth="1"/>
    <col min="9492" max="9492" width="16.109375" style="2" customWidth="1"/>
    <col min="9493" max="9493" width="24.109375" style="2" customWidth="1"/>
    <col min="9494" max="9494" width="14" style="2" bestFit="1" customWidth="1"/>
    <col min="9495" max="9730" width="8.88671875" style="2"/>
    <col min="9731" max="9731" width="11.33203125" style="2" customWidth="1"/>
    <col min="9732" max="9732" width="19.44140625" style="2" customWidth="1"/>
    <col min="9733" max="9733" width="38.88671875" style="2" customWidth="1"/>
    <col min="9734" max="9734" width="34" style="2" customWidth="1"/>
    <col min="9735" max="9735" width="22.5546875" style="2" customWidth="1"/>
    <col min="9736" max="9736" width="13.5546875" style="2" customWidth="1"/>
    <col min="9737" max="9737" width="14.109375" style="2" customWidth="1"/>
    <col min="9738" max="9738" width="26.5546875" style="2" customWidth="1"/>
    <col min="9739" max="9739" width="12.88671875" style="2" customWidth="1"/>
    <col min="9740" max="9740" width="16.33203125" style="2" customWidth="1"/>
    <col min="9741" max="9741" width="18.44140625" style="2" customWidth="1"/>
    <col min="9742" max="9742" width="20.6640625" style="2" customWidth="1"/>
    <col min="9743" max="9743" width="25.109375" style="2" customWidth="1"/>
    <col min="9744" max="9744" width="10.109375" style="2" customWidth="1"/>
    <col min="9745" max="9745" width="22.109375" style="2" customWidth="1"/>
    <col min="9746" max="9746" width="19.5546875" style="2" customWidth="1"/>
    <col min="9747" max="9747" width="21.88671875" style="2" customWidth="1"/>
    <col min="9748" max="9748" width="16.109375" style="2" customWidth="1"/>
    <col min="9749" max="9749" width="24.109375" style="2" customWidth="1"/>
    <col min="9750" max="9750" width="14" style="2" bestFit="1" customWidth="1"/>
    <col min="9751" max="9986" width="8.88671875" style="2"/>
    <col min="9987" max="9987" width="11.33203125" style="2" customWidth="1"/>
    <col min="9988" max="9988" width="19.44140625" style="2" customWidth="1"/>
    <col min="9989" max="9989" width="38.88671875" style="2" customWidth="1"/>
    <col min="9990" max="9990" width="34" style="2" customWidth="1"/>
    <col min="9991" max="9991" width="22.5546875" style="2" customWidth="1"/>
    <col min="9992" max="9992" width="13.5546875" style="2" customWidth="1"/>
    <col min="9993" max="9993" width="14.109375" style="2" customWidth="1"/>
    <col min="9994" max="9994" width="26.5546875" style="2" customWidth="1"/>
    <col min="9995" max="9995" width="12.88671875" style="2" customWidth="1"/>
    <col min="9996" max="9996" width="16.33203125" style="2" customWidth="1"/>
    <col min="9997" max="9997" width="18.44140625" style="2" customWidth="1"/>
    <col min="9998" max="9998" width="20.6640625" style="2" customWidth="1"/>
    <col min="9999" max="9999" width="25.109375" style="2" customWidth="1"/>
    <col min="10000" max="10000" width="10.109375" style="2" customWidth="1"/>
    <col min="10001" max="10001" width="22.109375" style="2" customWidth="1"/>
    <col min="10002" max="10002" width="19.5546875" style="2" customWidth="1"/>
    <col min="10003" max="10003" width="21.88671875" style="2" customWidth="1"/>
    <col min="10004" max="10004" width="16.109375" style="2" customWidth="1"/>
    <col min="10005" max="10005" width="24.109375" style="2" customWidth="1"/>
    <col min="10006" max="10006" width="14" style="2" bestFit="1" customWidth="1"/>
    <col min="10007" max="10242" width="8.88671875" style="2"/>
    <col min="10243" max="10243" width="11.33203125" style="2" customWidth="1"/>
    <col min="10244" max="10244" width="19.44140625" style="2" customWidth="1"/>
    <col min="10245" max="10245" width="38.88671875" style="2" customWidth="1"/>
    <col min="10246" max="10246" width="34" style="2" customWidth="1"/>
    <col min="10247" max="10247" width="22.5546875" style="2" customWidth="1"/>
    <col min="10248" max="10248" width="13.5546875" style="2" customWidth="1"/>
    <col min="10249" max="10249" width="14.109375" style="2" customWidth="1"/>
    <col min="10250" max="10250" width="26.5546875" style="2" customWidth="1"/>
    <col min="10251" max="10251" width="12.88671875" style="2" customWidth="1"/>
    <col min="10252" max="10252" width="16.33203125" style="2" customWidth="1"/>
    <col min="10253" max="10253" width="18.44140625" style="2" customWidth="1"/>
    <col min="10254" max="10254" width="20.6640625" style="2" customWidth="1"/>
    <col min="10255" max="10255" width="25.109375" style="2" customWidth="1"/>
    <col min="10256" max="10256" width="10.109375" style="2" customWidth="1"/>
    <col min="10257" max="10257" width="22.109375" style="2" customWidth="1"/>
    <col min="10258" max="10258" width="19.5546875" style="2" customWidth="1"/>
    <col min="10259" max="10259" width="21.88671875" style="2" customWidth="1"/>
    <col min="10260" max="10260" width="16.109375" style="2" customWidth="1"/>
    <col min="10261" max="10261" width="24.109375" style="2" customWidth="1"/>
    <col min="10262" max="10262" width="14" style="2" bestFit="1" customWidth="1"/>
    <col min="10263" max="10498" width="8.88671875" style="2"/>
    <col min="10499" max="10499" width="11.33203125" style="2" customWidth="1"/>
    <col min="10500" max="10500" width="19.44140625" style="2" customWidth="1"/>
    <col min="10501" max="10501" width="38.88671875" style="2" customWidth="1"/>
    <col min="10502" max="10502" width="34" style="2" customWidth="1"/>
    <col min="10503" max="10503" width="22.5546875" style="2" customWidth="1"/>
    <col min="10504" max="10504" width="13.5546875" style="2" customWidth="1"/>
    <col min="10505" max="10505" width="14.109375" style="2" customWidth="1"/>
    <col min="10506" max="10506" width="26.5546875" style="2" customWidth="1"/>
    <col min="10507" max="10507" width="12.88671875" style="2" customWidth="1"/>
    <col min="10508" max="10508" width="16.33203125" style="2" customWidth="1"/>
    <col min="10509" max="10509" width="18.44140625" style="2" customWidth="1"/>
    <col min="10510" max="10510" width="20.6640625" style="2" customWidth="1"/>
    <col min="10511" max="10511" width="25.109375" style="2" customWidth="1"/>
    <col min="10512" max="10512" width="10.109375" style="2" customWidth="1"/>
    <col min="10513" max="10513" width="22.109375" style="2" customWidth="1"/>
    <col min="10514" max="10514" width="19.5546875" style="2" customWidth="1"/>
    <col min="10515" max="10515" width="21.88671875" style="2" customWidth="1"/>
    <col min="10516" max="10516" width="16.109375" style="2" customWidth="1"/>
    <col min="10517" max="10517" width="24.109375" style="2" customWidth="1"/>
    <col min="10518" max="10518" width="14" style="2" bestFit="1" customWidth="1"/>
    <col min="10519" max="10754" width="8.88671875" style="2"/>
    <col min="10755" max="10755" width="11.33203125" style="2" customWidth="1"/>
    <col min="10756" max="10756" width="19.44140625" style="2" customWidth="1"/>
    <col min="10757" max="10757" width="38.88671875" style="2" customWidth="1"/>
    <col min="10758" max="10758" width="34" style="2" customWidth="1"/>
    <col min="10759" max="10759" width="22.5546875" style="2" customWidth="1"/>
    <col min="10760" max="10760" width="13.5546875" style="2" customWidth="1"/>
    <col min="10761" max="10761" width="14.109375" style="2" customWidth="1"/>
    <col min="10762" max="10762" width="26.5546875" style="2" customWidth="1"/>
    <col min="10763" max="10763" width="12.88671875" style="2" customWidth="1"/>
    <col min="10764" max="10764" width="16.33203125" style="2" customWidth="1"/>
    <col min="10765" max="10765" width="18.44140625" style="2" customWidth="1"/>
    <col min="10766" max="10766" width="20.6640625" style="2" customWidth="1"/>
    <col min="10767" max="10767" width="25.109375" style="2" customWidth="1"/>
    <col min="10768" max="10768" width="10.109375" style="2" customWidth="1"/>
    <col min="10769" max="10769" width="22.109375" style="2" customWidth="1"/>
    <col min="10770" max="10770" width="19.5546875" style="2" customWidth="1"/>
    <col min="10771" max="10771" width="21.88671875" style="2" customWidth="1"/>
    <col min="10772" max="10772" width="16.109375" style="2" customWidth="1"/>
    <col min="10773" max="10773" width="24.109375" style="2" customWidth="1"/>
    <col min="10774" max="10774" width="14" style="2" bestFit="1" customWidth="1"/>
    <col min="10775" max="11010" width="8.88671875" style="2"/>
    <col min="11011" max="11011" width="11.33203125" style="2" customWidth="1"/>
    <col min="11012" max="11012" width="19.44140625" style="2" customWidth="1"/>
    <col min="11013" max="11013" width="38.88671875" style="2" customWidth="1"/>
    <col min="11014" max="11014" width="34" style="2" customWidth="1"/>
    <col min="11015" max="11015" width="22.5546875" style="2" customWidth="1"/>
    <col min="11016" max="11016" width="13.5546875" style="2" customWidth="1"/>
    <col min="11017" max="11017" width="14.109375" style="2" customWidth="1"/>
    <col min="11018" max="11018" width="26.5546875" style="2" customWidth="1"/>
    <col min="11019" max="11019" width="12.88671875" style="2" customWidth="1"/>
    <col min="11020" max="11020" width="16.33203125" style="2" customWidth="1"/>
    <col min="11021" max="11021" width="18.44140625" style="2" customWidth="1"/>
    <col min="11022" max="11022" width="20.6640625" style="2" customWidth="1"/>
    <col min="11023" max="11023" width="25.109375" style="2" customWidth="1"/>
    <col min="11024" max="11024" width="10.109375" style="2" customWidth="1"/>
    <col min="11025" max="11025" width="22.109375" style="2" customWidth="1"/>
    <col min="11026" max="11026" width="19.5546875" style="2" customWidth="1"/>
    <col min="11027" max="11027" width="21.88671875" style="2" customWidth="1"/>
    <col min="11028" max="11028" width="16.109375" style="2" customWidth="1"/>
    <col min="11029" max="11029" width="24.109375" style="2" customWidth="1"/>
    <col min="11030" max="11030" width="14" style="2" bestFit="1" customWidth="1"/>
    <col min="11031" max="11266" width="8.88671875" style="2"/>
    <col min="11267" max="11267" width="11.33203125" style="2" customWidth="1"/>
    <col min="11268" max="11268" width="19.44140625" style="2" customWidth="1"/>
    <col min="11269" max="11269" width="38.88671875" style="2" customWidth="1"/>
    <col min="11270" max="11270" width="34" style="2" customWidth="1"/>
    <col min="11271" max="11271" width="22.5546875" style="2" customWidth="1"/>
    <col min="11272" max="11272" width="13.5546875" style="2" customWidth="1"/>
    <col min="11273" max="11273" width="14.109375" style="2" customWidth="1"/>
    <col min="11274" max="11274" width="26.5546875" style="2" customWidth="1"/>
    <col min="11275" max="11275" width="12.88671875" style="2" customWidth="1"/>
    <col min="11276" max="11276" width="16.33203125" style="2" customWidth="1"/>
    <col min="11277" max="11277" width="18.44140625" style="2" customWidth="1"/>
    <col min="11278" max="11278" width="20.6640625" style="2" customWidth="1"/>
    <col min="11279" max="11279" width="25.109375" style="2" customWidth="1"/>
    <col min="11280" max="11280" width="10.109375" style="2" customWidth="1"/>
    <col min="11281" max="11281" width="22.109375" style="2" customWidth="1"/>
    <col min="11282" max="11282" width="19.5546875" style="2" customWidth="1"/>
    <col min="11283" max="11283" width="21.88671875" style="2" customWidth="1"/>
    <col min="11284" max="11284" width="16.109375" style="2" customWidth="1"/>
    <col min="11285" max="11285" width="24.109375" style="2" customWidth="1"/>
    <col min="11286" max="11286" width="14" style="2" bestFit="1" customWidth="1"/>
    <col min="11287" max="11522" width="8.88671875" style="2"/>
    <col min="11523" max="11523" width="11.33203125" style="2" customWidth="1"/>
    <col min="11524" max="11524" width="19.44140625" style="2" customWidth="1"/>
    <col min="11525" max="11525" width="38.88671875" style="2" customWidth="1"/>
    <col min="11526" max="11526" width="34" style="2" customWidth="1"/>
    <col min="11527" max="11527" width="22.5546875" style="2" customWidth="1"/>
    <col min="11528" max="11528" width="13.5546875" style="2" customWidth="1"/>
    <col min="11529" max="11529" width="14.109375" style="2" customWidth="1"/>
    <col min="11530" max="11530" width="26.5546875" style="2" customWidth="1"/>
    <col min="11531" max="11531" width="12.88671875" style="2" customWidth="1"/>
    <col min="11532" max="11532" width="16.33203125" style="2" customWidth="1"/>
    <col min="11533" max="11533" width="18.44140625" style="2" customWidth="1"/>
    <col min="11534" max="11534" width="20.6640625" style="2" customWidth="1"/>
    <col min="11535" max="11535" width="25.109375" style="2" customWidth="1"/>
    <col min="11536" max="11536" width="10.109375" style="2" customWidth="1"/>
    <col min="11537" max="11537" width="22.109375" style="2" customWidth="1"/>
    <col min="11538" max="11538" width="19.5546875" style="2" customWidth="1"/>
    <col min="11539" max="11539" width="21.88671875" style="2" customWidth="1"/>
    <col min="11540" max="11540" width="16.109375" style="2" customWidth="1"/>
    <col min="11541" max="11541" width="24.109375" style="2" customWidth="1"/>
    <col min="11542" max="11542" width="14" style="2" bestFit="1" customWidth="1"/>
    <col min="11543" max="11778" width="8.88671875" style="2"/>
    <col min="11779" max="11779" width="11.33203125" style="2" customWidth="1"/>
    <col min="11780" max="11780" width="19.44140625" style="2" customWidth="1"/>
    <col min="11781" max="11781" width="38.88671875" style="2" customWidth="1"/>
    <col min="11782" max="11782" width="34" style="2" customWidth="1"/>
    <col min="11783" max="11783" width="22.5546875" style="2" customWidth="1"/>
    <col min="11784" max="11784" width="13.5546875" style="2" customWidth="1"/>
    <col min="11785" max="11785" width="14.109375" style="2" customWidth="1"/>
    <col min="11786" max="11786" width="26.5546875" style="2" customWidth="1"/>
    <col min="11787" max="11787" width="12.88671875" style="2" customWidth="1"/>
    <col min="11788" max="11788" width="16.33203125" style="2" customWidth="1"/>
    <col min="11789" max="11789" width="18.44140625" style="2" customWidth="1"/>
    <col min="11790" max="11790" width="20.6640625" style="2" customWidth="1"/>
    <col min="11791" max="11791" width="25.109375" style="2" customWidth="1"/>
    <col min="11792" max="11792" width="10.109375" style="2" customWidth="1"/>
    <col min="11793" max="11793" width="22.109375" style="2" customWidth="1"/>
    <col min="11794" max="11794" width="19.5546875" style="2" customWidth="1"/>
    <col min="11795" max="11795" width="21.88671875" style="2" customWidth="1"/>
    <col min="11796" max="11796" width="16.109375" style="2" customWidth="1"/>
    <col min="11797" max="11797" width="24.109375" style="2" customWidth="1"/>
    <col min="11798" max="11798" width="14" style="2" bestFit="1" customWidth="1"/>
    <col min="11799" max="12034" width="8.88671875" style="2"/>
    <col min="12035" max="12035" width="11.33203125" style="2" customWidth="1"/>
    <col min="12036" max="12036" width="19.44140625" style="2" customWidth="1"/>
    <col min="12037" max="12037" width="38.88671875" style="2" customWidth="1"/>
    <col min="12038" max="12038" width="34" style="2" customWidth="1"/>
    <col min="12039" max="12039" width="22.5546875" style="2" customWidth="1"/>
    <col min="12040" max="12040" width="13.5546875" style="2" customWidth="1"/>
    <col min="12041" max="12041" width="14.109375" style="2" customWidth="1"/>
    <col min="12042" max="12042" width="26.5546875" style="2" customWidth="1"/>
    <col min="12043" max="12043" width="12.88671875" style="2" customWidth="1"/>
    <col min="12044" max="12044" width="16.33203125" style="2" customWidth="1"/>
    <col min="12045" max="12045" width="18.44140625" style="2" customWidth="1"/>
    <col min="12046" max="12046" width="20.6640625" style="2" customWidth="1"/>
    <col min="12047" max="12047" width="25.109375" style="2" customWidth="1"/>
    <col min="12048" max="12048" width="10.109375" style="2" customWidth="1"/>
    <col min="12049" max="12049" width="22.109375" style="2" customWidth="1"/>
    <col min="12050" max="12050" width="19.5546875" style="2" customWidth="1"/>
    <col min="12051" max="12051" width="21.88671875" style="2" customWidth="1"/>
    <col min="12052" max="12052" width="16.109375" style="2" customWidth="1"/>
    <col min="12053" max="12053" width="24.109375" style="2" customWidth="1"/>
    <col min="12054" max="12054" width="14" style="2" bestFit="1" customWidth="1"/>
    <col min="12055" max="12290" width="8.88671875" style="2"/>
    <col min="12291" max="12291" width="11.33203125" style="2" customWidth="1"/>
    <col min="12292" max="12292" width="19.44140625" style="2" customWidth="1"/>
    <col min="12293" max="12293" width="38.88671875" style="2" customWidth="1"/>
    <col min="12294" max="12294" width="34" style="2" customWidth="1"/>
    <col min="12295" max="12295" width="22.5546875" style="2" customWidth="1"/>
    <col min="12296" max="12296" width="13.5546875" style="2" customWidth="1"/>
    <col min="12297" max="12297" width="14.109375" style="2" customWidth="1"/>
    <col min="12298" max="12298" width="26.5546875" style="2" customWidth="1"/>
    <col min="12299" max="12299" width="12.88671875" style="2" customWidth="1"/>
    <col min="12300" max="12300" width="16.33203125" style="2" customWidth="1"/>
    <col min="12301" max="12301" width="18.44140625" style="2" customWidth="1"/>
    <col min="12302" max="12302" width="20.6640625" style="2" customWidth="1"/>
    <col min="12303" max="12303" width="25.109375" style="2" customWidth="1"/>
    <col min="12304" max="12304" width="10.109375" style="2" customWidth="1"/>
    <col min="12305" max="12305" width="22.109375" style="2" customWidth="1"/>
    <col min="12306" max="12306" width="19.5546875" style="2" customWidth="1"/>
    <col min="12307" max="12307" width="21.88671875" style="2" customWidth="1"/>
    <col min="12308" max="12308" width="16.109375" style="2" customWidth="1"/>
    <col min="12309" max="12309" width="24.109375" style="2" customWidth="1"/>
    <col min="12310" max="12310" width="14" style="2" bestFit="1" customWidth="1"/>
    <col min="12311" max="12546" width="8.88671875" style="2"/>
    <col min="12547" max="12547" width="11.33203125" style="2" customWidth="1"/>
    <col min="12548" max="12548" width="19.44140625" style="2" customWidth="1"/>
    <col min="12549" max="12549" width="38.88671875" style="2" customWidth="1"/>
    <col min="12550" max="12550" width="34" style="2" customWidth="1"/>
    <col min="12551" max="12551" width="22.5546875" style="2" customWidth="1"/>
    <col min="12552" max="12552" width="13.5546875" style="2" customWidth="1"/>
    <col min="12553" max="12553" width="14.109375" style="2" customWidth="1"/>
    <col min="12554" max="12554" width="26.5546875" style="2" customWidth="1"/>
    <col min="12555" max="12555" width="12.88671875" style="2" customWidth="1"/>
    <col min="12556" max="12556" width="16.33203125" style="2" customWidth="1"/>
    <col min="12557" max="12557" width="18.44140625" style="2" customWidth="1"/>
    <col min="12558" max="12558" width="20.6640625" style="2" customWidth="1"/>
    <col min="12559" max="12559" width="25.109375" style="2" customWidth="1"/>
    <col min="12560" max="12560" width="10.109375" style="2" customWidth="1"/>
    <col min="12561" max="12561" width="22.109375" style="2" customWidth="1"/>
    <col min="12562" max="12562" width="19.5546875" style="2" customWidth="1"/>
    <col min="12563" max="12563" width="21.88671875" style="2" customWidth="1"/>
    <col min="12564" max="12564" width="16.109375" style="2" customWidth="1"/>
    <col min="12565" max="12565" width="24.109375" style="2" customWidth="1"/>
    <col min="12566" max="12566" width="14" style="2" bestFit="1" customWidth="1"/>
    <col min="12567" max="12802" width="8.88671875" style="2"/>
    <col min="12803" max="12803" width="11.33203125" style="2" customWidth="1"/>
    <col min="12804" max="12804" width="19.44140625" style="2" customWidth="1"/>
    <col min="12805" max="12805" width="38.88671875" style="2" customWidth="1"/>
    <col min="12806" max="12806" width="34" style="2" customWidth="1"/>
    <col min="12807" max="12807" width="22.5546875" style="2" customWidth="1"/>
    <col min="12808" max="12808" width="13.5546875" style="2" customWidth="1"/>
    <col min="12809" max="12809" width="14.109375" style="2" customWidth="1"/>
    <col min="12810" max="12810" width="26.5546875" style="2" customWidth="1"/>
    <col min="12811" max="12811" width="12.88671875" style="2" customWidth="1"/>
    <col min="12812" max="12812" width="16.33203125" style="2" customWidth="1"/>
    <col min="12813" max="12813" width="18.44140625" style="2" customWidth="1"/>
    <col min="12814" max="12814" width="20.6640625" style="2" customWidth="1"/>
    <col min="12815" max="12815" width="25.109375" style="2" customWidth="1"/>
    <col min="12816" max="12816" width="10.109375" style="2" customWidth="1"/>
    <col min="12817" max="12817" width="22.109375" style="2" customWidth="1"/>
    <col min="12818" max="12818" width="19.5546875" style="2" customWidth="1"/>
    <col min="12819" max="12819" width="21.88671875" style="2" customWidth="1"/>
    <col min="12820" max="12820" width="16.109375" style="2" customWidth="1"/>
    <col min="12821" max="12821" width="24.109375" style="2" customWidth="1"/>
    <col min="12822" max="12822" width="14" style="2" bestFit="1" customWidth="1"/>
    <col min="12823" max="13058" width="8.88671875" style="2"/>
    <col min="13059" max="13059" width="11.33203125" style="2" customWidth="1"/>
    <col min="13060" max="13060" width="19.44140625" style="2" customWidth="1"/>
    <col min="13061" max="13061" width="38.88671875" style="2" customWidth="1"/>
    <col min="13062" max="13062" width="34" style="2" customWidth="1"/>
    <col min="13063" max="13063" width="22.5546875" style="2" customWidth="1"/>
    <col min="13064" max="13064" width="13.5546875" style="2" customWidth="1"/>
    <col min="13065" max="13065" width="14.109375" style="2" customWidth="1"/>
    <col min="13066" max="13066" width="26.5546875" style="2" customWidth="1"/>
    <col min="13067" max="13067" width="12.88671875" style="2" customWidth="1"/>
    <col min="13068" max="13068" width="16.33203125" style="2" customWidth="1"/>
    <col min="13069" max="13069" width="18.44140625" style="2" customWidth="1"/>
    <col min="13070" max="13070" width="20.6640625" style="2" customWidth="1"/>
    <col min="13071" max="13071" width="25.109375" style="2" customWidth="1"/>
    <col min="13072" max="13072" width="10.109375" style="2" customWidth="1"/>
    <col min="13073" max="13073" width="22.109375" style="2" customWidth="1"/>
    <col min="13074" max="13074" width="19.5546875" style="2" customWidth="1"/>
    <col min="13075" max="13075" width="21.88671875" style="2" customWidth="1"/>
    <col min="13076" max="13076" width="16.109375" style="2" customWidth="1"/>
    <col min="13077" max="13077" width="24.109375" style="2" customWidth="1"/>
    <col min="13078" max="13078" width="14" style="2" bestFit="1" customWidth="1"/>
    <col min="13079" max="13314" width="8.88671875" style="2"/>
    <col min="13315" max="13315" width="11.33203125" style="2" customWidth="1"/>
    <col min="13316" max="13316" width="19.44140625" style="2" customWidth="1"/>
    <col min="13317" max="13317" width="38.88671875" style="2" customWidth="1"/>
    <col min="13318" max="13318" width="34" style="2" customWidth="1"/>
    <col min="13319" max="13319" width="22.5546875" style="2" customWidth="1"/>
    <col min="13320" max="13320" width="13.5546875" style="2" customWidth="1"/>
    <col min="13321" max="13321" width="14.109375" style="2" customWidth="1"/>
    <col min="13322" max="13322" width="26.5546875" style="2" customWidth="1"/>
    <col min="13323" max="13323" width="12.88671875" style="2" customWidth="1"/>
    <col min="13324" max="13324" width="16.33203125" style="2" customWidth="1"/>
    <col min="13325" max="13325" width="18.44140625" style="2" customWidth="1"/>
    <col min="13326" max="13326" width="20.6640625" style="2" customWidth="1"/>
    <col min="13327" max="13327" width="25.109375" style="2" customWidth="1"/>
    <col min="13328" max="13328" width="10.109375" style="2" customWidth="1"/>
    <col min="13329" max="13329" width="22.109375" style="2" customWidth="1"/>
    <col min="13330" max="13330" width="19.5546875" style="2" customWidth="1"/>
    <col min="13331" max="13331" width="21.88671875" style="2" customWidth="1"/>
    <col min="13332" max="13332" width="16.109375" style="2" customWidth="1"/>
    <col min="13333" max="13333" width="24.109375" style="2" customWidth="1"/>
    <col min="13334" max="13334" width="14" style="2" bestFit="1" customWidth="1"/>
    <col min="13335" max="13570" width="8.88671875" style="2"/>
    <col min="13571" max="13571" width="11.33203125" style="2" customWidth="1"/>
    <col min="13572" max="13572" width="19.44140625" style="2" customWidth="1"/>
    <col min="13573" max="13573" width="38.88671875" style="2" customWidth="1"/>
    <col min="13574" max="13574" width="34" style="2" customWidth="1"/>
    <col min="13575" max="13575" width="22.5546875" style="2" customWidth="1"/>
    <col min="13576" max="13576" width="13.5546875" style="2" customWidth="1"/>
    <col min="13577" max="13577" width="14.109375" style="2" customWidth="1"/>
    <col min="13578" max="13578" width="26.5546875" style="2" customWidth="1"/>
    <col min="13579" max="13579" width="12.88671875" style="2" customWidth="1"/>
    <col min="13580" max="13580" width="16.33203125" style="2" customWidth="1"/>
    <col min="13581" max="13581" width="18.44140625" style="2" customWidth="1"/>
    <col min="13582" max="13582" width="20.6640625" style="2" customWidth="1"/>
    <col min="13583" max="13583" width="25.109375" style="2" customWidth="1"/>
    <col min="13584" max="13584" width="10.109375" style="2" customWidth="1"/>
    <col min="13585" max="13585" width="22.109375" style="2" customWidth="1"/>
    <col min="13586" max="13586" width="19.5546875" style="2" customWidth="1"/>
    <col min="13587" max="13587" width="21.88671875" style="2" customWidth="1"/>
    <col min="13588" max="13588" width="16.109375" style="2" customWidth="1"/>
    <col min="13589" max="13589" width="24.109375" style="2" customWidth="1"/>
    <col min="13590" max="13590" width="14" style="2" bestFit="1" customWidth="1"/>
    <col min="13591" max="13826" width="8.88671875" style="2"/>
    <col min="13827" max="13827" width="11.33203125" style="2" customWidth="1"/>
    <col min="13828" max="13828" width="19.44140625" style="2" customWidth="1"/>
    <col min="13829" max="13829" width="38.88671875" style="2" customWidth="1"/>
    <col min="13830" max="13830" width="34" style="2" customWidth="1"/>
    <col min="13831" max="13831" width="22.5546875" style="2" customWidth="1"/>
    <col min="13832" max="13832" width="13.5546875" style="2" customWidth="1"/>
    <col min="13833" max="13833" width="14.109375" style="2" customWidth="1"/>
    <col min="13834" max="13834" width="26.5546875" style="2" customWidth="1"/>
    <col min="13835" max="13835" width="12.88671875" style="2" customWidth="1"/>
    <col min="13836" max="13836" width="16.33203125" style="2" customWidth="1"/>
    <col min="13837" max="13837" width="18.44140625" style="2" customWidth="1"/>
    <col min="13838" max="13838" width="20.6640625" style="2" customWidth="1"/>
    <col min="13839" max="13839" width="25.109375" style="2" customWidth="1"/>
    <col min="13840" max="13840" width="10.109375" style="2" customWidth="1"/>
    <col min="13841" max="13841" width="22.109375" style="2" customWidth="1"/>
    <col min="13842" max="13842" width="19.5546875" style="2" customWidth="1"/>
    <col min="13843" max="13843" width="21.88671875" style="2" customWidth="1"/>
    <col min="13844" max="13844" width="16.109375" style="2" customWidth="1"/>
    <col min="13845" max="13845" width="24.109375" style="2" customWidth="1"/>
    <col min="13846" max="13846" width="14" style="2" bestFit="1" customWidth="1"/>
    <col min="13847" max="14082" width="8.88671875" style="2"/>
    <col min="14083" max="14083" width="11.33203125" style="2" customWidth="1"/>
    <col min="14084" max="14084" width="19.44140625" style="2" customWidth="1"/>
    <col min="14085" max="14085" width="38.88671875" style="2" customWidth="1"/>
    <col min="14086" max="14086" width="34" style="2" customWidth="1"/>
    <col min="14087" max="14087" width="22.5546875" style="2" customWidth="1"/>
    <col min="14088" max="14088" width="13.5546875" style="2" customWidth="1"/>
    <col min="14089" max="14089" width="14.109375" style="2" customWidth="1"/>
    <col min="14090" max="14090" width="26.5546875" style="2" customWidth="1"/>
    <col min="14091" max="14091" width="12.88671875" style="2" customWidth="1"/>
    <col min="14092" max="14092" width="16.33203125" style="2" customWidth="1"/>
    <col min="14093" max="14093" width="18.44140625" style="2" customWidth="1"/>
    <col min="14094" max="14094" width="20.6640625" style="2" customWidth="1"/>
    <col min="14095" max="14095" width="25.109375" style="2" customWidth="1"/>
    <col min="14096" max="14096" width="10.109375" style="2" customWidth="1"/>
    <col min="14097" max="14097" width="22.109375" style="2" customWidth="1"/>
    <col min="14098" max="14098" width="19.5546875" style="2" customWidth="1"/>
    <col min="14099" max="14099" width="21.88671875" style="2" customWidth="1"/>
    <col min="14100" max="14100" width="16.109375" style="2" customWidth="1"/>
    <col min="14101" max="14101" width="24.109375" style="2" customWidth="1"/>
    <col min="14102" max="14102" width="14" style="2" bestFit="1" customWidth="1"/>
    <col min="14103" max="14338" width="8.88671875" style="2"/>
    <col min="14339" max="14339" width="11.33203125" style="2" customWidth="1"/>
    <col min="14340" max="14340" width="19.44140625" style="2" customWidth="1"/>
    <col min="14341" max="14341" width="38.88671875" style="2" customWidth="1"/>
    <col min="14342" max="14342" width="34" style="2" customWidth="1"/>
    <col min="14343" max="14343" width="22.5546875" style="2" customWidth="1"/>
    <col min="14344" max="14344" width="13.5546875" style="2" customWidth="1"/>
    <col min="14345" max="14345" width="14.109375" style="2" customWidth="1"/>
    <col min="14346" max="14346" width="26.5546875" style="2" customWidth="1"/>
    <col min="14347" max="14347" width="12.88671875" style="2" customWidth="1"/>
    <col min="14348" max="14348" width="16.33203125" style="2" customWidth="1"/>
    <col min="14349" max="14349" width="18.44140625" style="2" customWidth="1"/>
    <col min="14350" max="14350" width="20.6640625" style="2" customWidth="1"/>
    <col min="14351" max="14351" width="25.109375" style="2" customWidth="1"/>
    <col min="14352" max="14352" width="10.109375" style="2" customWidth="1"/>
    <col min="14353" max="14353" width="22.109375" style="2" customWidth="1"/>
    <col min="14354" max="14354" width="19.5546875" style="2" customWidth="1"/>
    <col min="14355" max="14355" width="21.88671875" style="2" customWidth="1"/>
    <col min="14356" max="14356" width="16.109375" style="2" customWidth="1"/>
    <col min="14357" max="14357" width="24.109375" style="2" customWidth="1"/>
    <col min="14358" max="14358" width="14" style="2" bestFit="1" customWidth="1"/>
    <col min="14359" max="14594" width="8.88671875" style="2"/>
    <col min="14595" max="14595" width="11.33203125" style="2" customWidth="1"/>
    <col min="14596" max="14596" width="19.44140625" style="2" customWidth="1"/>
    <col min="14597" max="14597" width="38.88671875" style="2" customWidth="1"/>
    <col min="14598" max="14598" width="34" style="2" customWidth="1"/>
    <col min="14599" max="14599" width="22.5546875" style="2" customWidth="1"/>
    <col min="14600" max="14600" width="13.5546875" style="2" customWidth="1"/>
    <col min="14601" max="14601" width="14.109375" style="2" customWidth="1"/>
    <col min="14602" max="14602" width="26.5546875" style="2" customWidth="1"/>
    <col min="14603" max="14603" width="12.88671875" style="2" customWidth="1"/>
    <col min="14604" max="14604" width="16.33203125" style="2" customWidth="1"/>
    <col min="14605" max="14605" width="18.44140625" style="2" customWidth="1"/>
    <col min="14606" max="14606" width="20.6640625" style="2" customWidth="1"/>
    <col min="14607" max="14607" width="25.109375" style="2" customWidth="1"/>
    <col min="14608" max="14608" width="10.109375" style="2" customWidth="1"/>
    <col min="14609" max="14609" width="22.109375" style="2" customWidth="1"/>
    <col min="14610" max="14610" width="19.5546875" style="2" customWidth="1"/>
    <col min="14611" max="14611" width="21.88671875" style="2" customWidth="1"/>
    <col min="14612" max="14612" width="16.109375" style="2" customWidth="1"/>
    <col min="14613" max="14613" width="24.109375" style="2" customWidth="1"/>
    <col min="14614" max="14614" width="14" style="2" bestFit="1" customWidth="1"/>
    <col min="14615" max="14850" width="8.88671875" style="2"/>
    <col min="14851" max="14851" width="11.33203125" style="2" customWidth="1"/>
    <col min="14852" max="14852" width="19.44140625" style="2" customWidth="1"/>
    <col min="14853" max="14853" width="38.88671875" style="2" customWidth="1"/>
    <col min="14854" max="14854" width="34" style="2" customWidth="1"/>
    <col min="14855" max="14855" width="22.5546875" style="2" customWidth="1"/>
    <col min="14856" max="14856" width="13.5546875" style="2" customWidth="1"/>
    <col min="14857" max="14857" width="14.109375" style="2" customWidth="1"/>
    <col min="14858" max="14858" width="26.5546875" style="2" customWidth="1"/>
    <col min="14859" max="14859" width="12.88671875" style="2" customWidth="1"/>
    <col min="14860" max="14860" width="16.33203125" style="2" customWidth="1"/>
    <col min="14861" max="14861" width="18.44140625" style="2" customWidth="1"/>
    <col min="14862" max="14862" width="20.6640625" style="2" customWidth="1"/>
    <col min="14863" max="14863" width="25.109375" style="2" customWidth="1"/>
    <col min="14864" max="14864" width="10.109375" style="2" customWidth="1"/>
    <col min="14865" max="14865" width="22.109375" style="2" customWidth="1"/>
    <col min="14866" max="14866" width="19.5546875" style="2" customWidth="1"/>
    <col min="14867" max="14867" width="21.88671875" style="2" customWidth="1"/>
    <col min="14868" max="14868" width="16.109375" style="2" customWidth="1"/>
    <col min="14869" max="14869" width="24.109375" style="2" customWidth="1"/>
    <col min="14870" max="14870" width="14" style="2" bestFit="1" customWidth="1"/>
    <col min="14871" max="15106" width="8.88671875" style="2"/>
    <col min="15107" max="15107" width="11.33203125" style="2" customWidth="1"/>
    <col min="15108" max="15108" width="19.44140625" style="2" customWidth="1"/>
    <col min="15109" max="15109" width="38.88671875" style="2" customWidth="1"/>
    <col min="15110" max="15110" width="34" style="2" customWidth="1"/>
    <col min="15111" max="15111" width="22.5546875" style="2" customWidth="1"/>
    <col min="15112" max="15112" width="13.5546875" style="2" customWidth="1"/>
    <col min="15113" max="15113" width="14.109375" style="2" customWidth="1"/>
    <col min="15114" max="15114" width="26.5546875" style="2" customWidth="1"/>
    <col min="15115" max="15115" width="12.88671875" style="2" customWidth="1"/>
    <col min="15116" max="15116" width="16.33203125" style="2" customWidth="1"/>
    <col min="15117" max="15117" width="18.44140625" style="2" customWidth="1"/>
    <col min="15118" max="15118" width="20.6640625" style="2" customWidth="1"/>
    <col min="15119" max="15119" width="25.109375" style="2" customWidth="1"/>
    <col min="15120" max="15120" width="10.109375" style="2" customWidth="1"/>
    <col min="15121" max="15121" width="22.109375" style="2" customWidth="1"/>
    <col min="15122" max="15122" width="19.5546875" style="2" customWidth="1"/>
    <col min="15123" max="15123" width="21.88671875" style="2" customWidth="1"/>
    <col min="15124" max="15124" width="16.109375" style="2" customWidth="1"/>
    <col min="15125" max="15125" width="24.109375" style="2" customWidth="1"/>
    <col min="15126" max="15126" width="14" style="2" bestFit="1" customWidth="1"/>
    <col min="15127" max="15362" width="8.88671875" style="2"/>
    <col min="15363" max="15363" width="11.33203125" style="2" customWidth="1"/>
    <col min="15364" max="15364" width="19.44140625" style="2" customWidth="1"/>
    <col min="15365" max="15365" width="38.88671875" style="2" customWidth="1"/>
    <col min="15366" max="15366" width="34" style="2" customWidth="1"/>
    <col min="15367" max="15367" width="22.5546875" style="2" customWidth="1"/>
    <col min="15368" max="15368" width="13.5546875" style="2" customWidth="1"/>
    <col min="15369" max="15369" width="14.109375" style="2" customWidth="1"/>
    <col min="15370" max="15370" width="26.5546875" style="2" customWidth="1"/>
    <col min="15371" max="15371" width="12.88671875" style="2" customWidth="1"/>
    <col min="15372" max="15372" width="16.33203125" style="2" customWidth="1"/>
    <col min="15373" max="15373" width="18.44140625" style="2" customWidth="1"/>
    <col min="15374" max="15374" width="20.6640625" style="2" customWidth="1"/>
    <col min="15375" max="15375" width="25.109375" style="2" customWidth="1"/>
    <col min="15376" max="15376" width="10.109375" style="2" customWidth="1"/>
    <col min="15377" max="15377" width="22.109375" style="2" customWidth="1"/>
    <col min="15378" max="15378" width="19.5546875" style="2" customWidth="1"/>
    <col min="15379" max="15379" width="21.88671875" style="2" customWidth="1"/>
    <col min="15380" max="15380" width="16.109375" style="2" customWidth="1"/>
    <col min="15381" max="15381" width="24.109375" style="2" customWidth="1"/>
    <col min="15382" max="15382" width="14" style="2" bestFit="1" customWidth="1"/>
    <col min="15383" max="15618" width="8.88671875" style="2"/>
    <col min="15619" max="15619" width="11.33203125" style="2" customWidth="1"/>
    <col min="15620" max="15620" width="19.44140625" style="2" customWidth="1"/>
    <col min="15621" max="15621" width="38.88671875" style="2" customWidth="1"/>
    <col min="15622" max="15622" width="34" style="2" customWidth="1"/>
    <col min="15623" max="15623" width="22.5546875" style="2" customWidth="1"/>
    <col min="15624" max="15624" width="13.5546875" style="2" customWidth="1"/>
    <col min="15625" max="15625" width="14.109375" style="2" customWidth="1"/>
    <col min="15626" max="15626" width="26.5546875" style="2" customWidth="1"/>
    <col min="15627" max="15627" width="12.88671875" style="2" customWidth="1"/>
    <col min="15628" max="15628" width="16.33203125" style="2" customWidth="1"/>
    <col min="15629" max="15629" width="18.44140625" style="2" customWidth="1"/>
    <col min="15630" max="15630" width="20.6640625" style="2" customWidth="1"/>
    <col min="15631" max="15631" width="25.109375" style="2" customWidth="1"/>
    <col min="15632" max="15632" width="10.109375" style="2" customWidth="1"/>
    <col min="15633" max="15633" width="22.109375" style="2" customWidth="1"/>
    <col min="15634" max="15634" width="19.5546875" style="2" customWidth="1"/>
    <col min="15635" max="15635" width="21.88671875" style="2" customWidth="1"/>
    <col min="15636" max="15636" width="16.109375" style="2" customWidth="1"/>
    <col min="15637" max="15637" width="24.109375" style="2" customWidth="1"/>
    <col min="15638" max="15638" width="14" style="2" bestFit="1" customWidth="1"/>
    <col min="15639" max="15874" width="8.88671875" style="2"/>
    <col min="15875" max="15875" width="11.33203125" style="2" customWidth="1"/>
    <col min="15876" max="15876" width="19.44140625" style="2" customWidth="1"/>
    <col min="15877" max="15877" width="38.88671875" style="2" customWidth="1"/>
    <col min="15878" max="15878" width="34" style="2" customWidth="1"/>
    <col min="15879" max="15879" width="22.5546875" style="2" customWidth="1"/>
    <col min="15880" max="15880" width="13.5546875" style="2" customWidth="1"/>
    <col min="15881" max="15881" width="14.109375" style="2" customWidth="1"/>
    <col min="15882" max="15882" width="26.5546875" style="2" customWidth="1"/>
    <col min="15883" max="15883" width="12.88671875" style="2" customWidth="1"/>
    <col min="15884" max="15884" width="16.33203125" style="2" customWidth="1"/>
    <col min="15885" max="15885" width="18.44140625" style="2" customWidth="1"/>
    <col min="15886" max="15886" width="20.6640625" style="2" customWidth="1"/>
    <col min="15887" max="15887" width="25.109375" style="2" customWidth="1"/>
    <col min="15888" max="15888" width="10.109375" style="2" customWidth="1"/>
    <col min="15889" max="15889" width="22.109375" style="2" customWidth="1"/>
    <col min="15890" max="15890" width="19.5546875" style="2" customWidth="1"/>
    <col min="15891" max="15891" width="21.88671875" style="2" customWidth="1"/>
    <col min="15892" max="15892" width="16.109375" style="2" customWidth="1"/>
    <col min="15893" max="15893" width="24.109375" style="2" customWidth="1"/>
    <col min="15894" max="15894" width="14" style="2" bestFit="1" customWidth="1"/>
    <col min="15895" max="16130" width="8.88671875" style="2"/>
    <col min="16131" max="16131" width="11.33203125" style="2" customWidth="1"/>
    <col min="16132" max="16132" width="19.44140625" style="2" customWidth="1"/>
    <col min="16133" max="16133" width="38.88671875" style="2" customWidth="1"/>
    <col min="16134" max="16134" width="34" style="2" customWidth="1"/>
    <col min="16135" max="16135" width="22.5546875" style="2" customWidth="1"/>
    <col min="16136" max="16136" width="13.5546875" style="2" customWidth="1"/>
    <col min="16137" max="16137" width="14.109375" style="2" customWidth="1"/>
    <col min="16138" max="16138" width="26.5546875" style="2" customWidth="1"/>
    <col min="16139" max="16139" width="12.88671875" style="2" customWidth="1"/>
    <col min="16140" max="16140" width="16.33203125" style="2" customWidth="1"/>
    <col min="16141" max="16141" width="18.44140625" style="2" customWidth="1"/>
    <col min="16142" max="16142" width="20.6640625" style="2" customWidth="1"/>
    <col min="16143" max="16143" width="25.109375" style="2" customWidth="1"/>
    <col min="16144" max="16144" width="10.109375" style="2" customWidth="1"/>
    <col min="16145" max="16145" width="22.109375" style="2" customWidth="1"/>
    <col min="16146" max="16146" width="19.5546875" style="2" customWidth="1"/>
    <col min="16147" max="16147" width="21.88671875" style="2" customWidth="1"/>
    <col min="16148" max="16148" width="16.109375" style="2" customWidth="1"/>
    <col min="16149" max="16149" width="24.109375" style="2" customWidth="1"/>
    <col min="16150" max="16150" width="14" style="2" bestFit="1" customWidth="1"/>
    <col min="16151" max="16384" width="8.88671875" style="2"/>
  </cols>
  <sheetData>
    <row r="1" spans="1:20" ht="36.75" customHeight="1" x14ac:dyDescent="0.25">
      <c r="A1" s="321" t="s">
        <v>0</v>
      </c>
      <c r="B1" s="323" t="s">
        <v>1</v>
      </c>
      <c r="C1" s="312" t="s">
        <v>1065</v>
      </c>
      <c r="D1" s="312" t="s">
        <v>2</v>
      </c>
      <c r="E1" s="312" t="s">
        <v>3</v>
      </c>
      <c r="F1" s="312" t="s">
        <v>4</v>
      </c>
      <c r="G1" s="312" t="s">
        <v>5</v>
      </c>
      <c r="H1" s="312" t="s">
        <v>6</v>
      </c>
      <c r="I1" s="312" t="s">
        <v>609</v>
      </c>
      <c r="J1" s="312" t="s">
        <v>7</v>
      </c>
      <c r="K1" s="323" t="s">
        <v>8</v>
      </c>
      <c r="L1" s="323" t="s">
        <v>9</v>
      </c>
      <c r="M1" s="323" t="s">
        <v>10</v>
      </c>
      <c r="N1" s="318" t="s">
        <v>11</v>
      </c>
      <c r="O1" s="319"/>
      <c r="P1" s="319"/>
      <c r="Q1" s="319"/>
      <c r="R1" s="319"/>
      <c r="S1" s="320"/>
      <c r="T1" s="1"/>
    </row>
    <row r="2" spans="1:20" ht="81" customHeight="1" x14ac:dyDescent="0.25">
      <c r="A2" s="322"/>
      <c r="B2" s="324"/>
      <c r="C2" s="313"/>
      <c r="D2" s="313"/>
      <c r="E2" s="313"/>
      <c r="F2" s="313"/>
      <c r="G2" s="313"/>
      <c r="H2" s="313"/>
      <c r="I2" s="313"/>
      <c r="J2" s="313"/>
      <c r="K2" s="324"/>
      <c r="L2" s="324"/>
      <c r="M2" s="324"/>
      <c r="N2" s="3" t="s">
        <v>12</v>
      </c>
      <c r="O2" s="3" t="s">
        <v>13</v>
      </c>
      <c r="P2" s="3" t="s">
        <v>14</v>
      </c>
      <c r="Q2" s="3" t="s">
        <v>15</v>
      </c>
      <c r="R2" s="3" t="s">
        <v>16</v>
      </c>
      <c r="S2" s="3" t="s">
        <v>17</v>
      </c>
      <c r="T2" s="4" t="s">
        <v>18</v>
      </c>
    </row>
    <row r="3" spans="1:20" ht="53.25" customHeight="1" x14ac:dyDescent="0.25">
      <c r="A3" s="5" t="s">
        <v>19</v>
      </c>
      <c r="B3" s="3" t="s">
        <v>20</v>
      </c>
      <c r="C3" s="174" t="s">
        <v>1066</v>
      </c>
      <c r="D3" s="6" t="s">
        <v>21</v>
      </c>
      <c r="E3" s="6" t="s">
        <v>22</v>
      </c>
      <c r="F3" s="6" t="s">
        <v>23</v>
      </c>
      <c r="G3" s="6" t="s">
        <v>24</v>
      </c>
      <c r="H3" s="6" t="s">
        <v>25</v>
      </c>
      <c r="I3" s="57" t="s">
        <v>610</v>
      </c>
      <c r="J3" s="6" t="s">
        <v>26</v>
      </c>
      <c r="K3" s="3" t="s">
        <v>27</v>
      </c>
      <c r="L3" s="3" t="s">
        <v>28</v>
      </c>
      <c r="M3" s="3" t="s">
        <v>29</v>
      </c>
      <c r="N3" s="3" t="s">
        <v>30</v>
      </c>
      <c r="O3" s="3" t="s">
        <v>31</v>
      </c>
      <c r="P3" s="3" t="s">
        <v>32</v>
      </c>
      <c r="Q3" s="3" t="s">
        <v>33</v>
      </c>
      <c r="R3" s="3" t="s">
        <v>34</v>
      </c>
      <c r="S3" s="3" t="s">
        <v>35</v>
      </c>
      <c r="T3" s="7" t="s">
        <v>36</v>
      </c>
    </row>
    <row r="4" spans="1:20" ht="69.75" customHeight="1" x14ac:dyDescent="0.25">
      <c r="A4" s="5" t="s">
        <v>37</v>
      </c>
      <c r="B4" s="3" t="s">
        <v>38</v>
      </c>
      <c r="C4" s="174" t="s">
        <v>1067</v>
      </c>
      <c r="D4" s="6" t="s">
        <v>39</v>
      </c>
      <c r="E4" s="6" t="s">
        <v>40</v>
      </c>
      <c r="F4" s="6" t="s">
        <v>41</v>
      </c>
      <c r="G4" s="6" t="s">
        <v>42</v>
      </c>
      <c r="H4" s="6" t="s">
        <v>43</v>
      </c>
      <c r="I4" s="57" t="s">
        <v>653</v>
      </c>
      <c r="J4" s="6" t="s">
        <v>44</v>
      </c>
      <c r="K4" s="3" t="s">
        <v>45</v>
      </c>
      <c r="L4" s="3" t="s">
        <v>46</v>
      </c>
      <c r="M4" s="3" t="s">
        <v>47</v>
      </c>
      <c r="N4" s="3" t="s">
        <v>48</v>
      </c>
      <c r="O4" s="3" t="s">
        <v>49</v>
      </c>
      <c r="P4" s="3" t="s">
        <v>50</v>
      </c>
      <c r="Q4" s="3" t="s">
        <v>51</v>
      </c>
      <c r="R4" s="3" t="s">
        <v>52</v>
      </c>
      <c r="S4" s="3" t="s">
        <v>53</v>
      </c>
      <c r="T4" s="7" t="s">
        <v>54</v>
      </c>
    </row>
    <row r="5" spans="1:20" ht="29.25" customHeight="1" x14ac:dyDescent="0.25">
      <c r="A5" s="8">
        <v>1</v>
      </c>
      <c r="B5" s="314">
        <v>2</v>
      </c>
      <c r="C5" s="315"/>
      <c r="D5" s="9">
        <v>3</v>
      </c>
      <c r="E5" s="9">
        <v>4</v>
      </c>
      <c r="F5" s="9">
        <v>5</v>
      </c>
      <c r="G5" s="9">
        <v>6</v>
      </c>
      <c r="H5" s="9">
        <v>7</v>
      </c>
      <c r="I5" s="9">
        <v>8</v>
      </c>
      <c r="J5" s="9">
        <v>9</v>
      </c>
      <c r="K5" s="9">
        <v>10</v>
      </c>
      <c r="L5" s="9">
        <v>11</v>
      </c>
      <c r="M5" s="9">
        <v>12</v>
      </c>
      <c r="N5" s="9">
        <v>13</v>
      </c>
      <c r="O5" s="9">
        <v>14</v>
      </c>
      <c r="P5" s="9">
        <v>15</v>
      </c>
      <c r="Q5" s="9">
        <v>16</v>
      </c>
      <c r="R5" s="9">
        <v>17</v>
      </c>
      <c r="S5" s="9">
        <v>18</v>
      </c>
      <c r="T5" s="9">
        <v>19</v>
      </c>
    </row>
    <row r="6" spans="1:20" ht="24" customHeight="1" x14ac:dyDescent="0.25">
      <c r="A6" s="303" t="s">
        <v>55</v>
      </c>
      <c r="B6" s="304"/>
      <c r="C6" s="304"/>
      <c r="D6" s="304"/>
      <c r="E6" s="304"/>
      <c r="F6" s="304"/>
      <c r="G6" s="304"/>
      <c r="H6" s="304"/>
      <c r="I6" s="304"/>
      <c r="J6" s="304"/>
      <c r="K6" s="304"/>
      <c r="L6" s="304"/>
      <c r="M6" s="304"/>
      <c r="N6" s="304"/>
      <c r="O6" s="304"/>
      <c r="P6" s="304"/>
      <c r="Q6" s="304"/>
      <c r="R6" s="304"/>
      <c r="S6" s="304"/>
      <c r="T6" s="305"/>
    </row>
    <row r="7" spans="1:20" ht="24.75" customHeight="1" x14ac:dyDescent="0.25">
      <c r="A7" s="306" t="s">
        <v>56</v>
      </c>
      <c r="B7" s="307"/>
      <c r="C7" s="307"/>
      <c r="D7" s="307"/>
      <c r="E7" s="307"/>
      <c r="F7" s="307"/>
      <c r="G7" s="307"/>
      <c r="H7" s="307"/>
      <c r="I7" s="307"/>
      <c r="J7" s="307"/>
      <c r="K7" s="307"/>
      <c r="L7" s="307"/>
      <c r="M7" s="307"/>
      <c r="N7" s="307"/>
      <c r="O7" s="307"/>
      <c r="P7" s="307"/>
      <c r="Q7" s="307"/>
      <c r="R7" s="307"/>
      <c r="S7" s="307"/>
      <c r="T7" s="308"/>
    </row>
    <row r="8" spans="1:20" ht="51.75" customHeight="1" x14ac:dyDescent="0.25">
      <c r="A8" s="272">
        <v>1</v>
      </c>
      <c r="B8" s="252" t="s">
        <v>57</v>
      </c>
      <c r="C8" s="252" t="s">
        <v>1068</v>
      </c>
      <c r="D8" s="309" t="s">
        <v>58</v>
      </c>
      <c r="E8" s="311" t="s">
        <v>59</v>
      </c>
      <c r="F8" s="270">
        <v>24</v>
      </c>
      <c r="G8" s="270" t="s">
        <v>60</v>
      </c>
      <c r="H8" s="270" t="s">
        <v>61</v>
      </c>
      <c r="I8" s="270" t="s">
        <v>611</v>
      </c>
      <c r="J8" s="10" t="s">
        <v>62</v>
      </c>
      <c r="K8" s="11" t="s">
        <v>63</v>
      </c>
      <c r="L8" s="11" t="s">
        <v>64</v>
      </c>
      <c r="M8" s="256">
        <v>44</v>
      </c>
      <c r="N8" s="301">
        <v>1428765.73</v>
      </c>
      <c r="O8" s="252">
        <v>1214450.8700000001</v>
      </c>
      <c r="P8" s="254">
        <v>0.85</v>
      </c>
      <c r="Q8" s="252">
        <f>N8*13%</f>
        <v>185739.54490000001</v>
      </c>
      <c r="R8" s="254">
        <v>0.13</v>
      </c>
      <c r="S8" s="252">
        <f>N8*2%</f>
        <v>28575.314600000002</v>
      </c>
      <c r="T8" s="316">
        <v>0.02</v>
      </c>
    </row>
    <row r="9" spans="1:20" ht="78.75" customHeight="1" x14ac:dyDescent="0.25">
      <c r="A9" s="274"/>
      <c r="B9" s="253"/>
      <c r="C9" s="253"/>
      <c r="D9" s="310"/>
      <c r="E9" s="299"/>
      <c r="F9" s="271"/>
      <c r="G9" s="271"/>
      <c r="H9" s="271"/>
      <c r="I9" s="271"/>
      <c r="J9" s="12" t="s">
        <v>65</v>
      </c>
      <c r="K9" s="11" t="s">
        <v>66</v>
      </c>
      <c r="L9" s="11" t="s">
        <v>67</v>
      </c>
      <c r="M9" s="257"/>
      <c r="N9" s="302"/>
      <c r="O9" s="253"/>
      <c r="P9" s="255"/>
      <c r="Q9" s="253"/>
      <c r="R9" s="255"/>
      <c r="S9" s="253"/>
      <c r="T9" s="317"/>
    </row>
    <row r="10" spans="1:20" ht="43.2" x14ac:dyDescent="0.25">
      <c r="A10" s="272">
        <v>2</v>
      </c>
      <c r="B10" s="252" t="s">
        <v>68</v>
      </c>
      <c r="C10" s="252" t="s">
        <v>1069</v>
      </c>
      <c r="D10" s="309" t="s">
        <v>69</v>
      </c>
      <c r="E10" s="311" t="s">
        <v>70</v>
      </c>
      <c r="F10" s="13"/>
      <c r="G10" s="277">
        <v>42402</v>
      </c>
      <c r="H10" s="270" t="s">
        <v>72</v>
      </c>
      <c r="I10" s="270" t="s">
        <v>611</v>
      </c>
      <c r="J10" s="10" t="s">
        <v>73</v>
      </c>
      <c r="K10" s="11" t="s">
        <v>63</v>
      </c>
      <c r="L10" s="11" t="s">
        <v>74</v>
      </c>
      <c r="M10" s="256">
        <v>44</v>
      </c>
      <c r="N10" s="301">
        <v>762085.72</v>
      </c>
      <c r="O10" s="252">
        <f>N10*85%</f>
        <v>647772.86199999996</v>
      </c>
      <c r="P10" s="254">
        <v>0.85</v>
      </c>
      <c r="Q10" s="252">
        <f>N10*13%</f>
        <v>99071.143599999996</v>
      </c>
      <c r="R10" s="254">
        <v>0.13</v>
      </c>
      <c r="S10" s="252">
        <f>N10*2%</f>
        <v>15241.714399999999</v>
      </c>
      <c r="T10" s="316">
        <v>0.02</v>
      </c>
    </row>
    <row r="11" spans="1:20" ht="43.2" x14ac:dyDescent="0.25">
      <c r="A11" s="273"/>
      <c r="B11" s="266"/>
      <c r="C11" s="266"/>
      <c r="D11" s="327"/>
      <c r="E11" s="328"/>
      <c r="F11" s="14">
        <v>24</v>
      </c>
      <c r="G11" s="329"/>
      <c r="H11" s="329"/>
      <c r="I11" s="329"/>
      <c r="J11" s="10" t="s">
        <v>75</v>
      </c>
      <c r="K11" s="11" t="s">
        <v>66</v>
      </c>
      <c r="L11" s="11" t="s">
        <v>67</v>
      </c>
      <c r="M11" s="267"/>
      <c r="N11" s="337"/>
      <c r="O11" s="266"/>
      <c r="P11" s="265"/>
      <c r="Q11" s="266"/>
      <c r="R11" s="265"/>
      <c r="S11" s="266"/>
      <c r="T11" s="336"/>
    </row>
    <row r="12" spans="1:20" ht="57.6" x14ac:dyDescent="0.25">
      <c r="A12" s="273"/>
      <c r="B12" s="266"/>
      <c r="C12" s="266"/>
      <c r="D12" s="327"/>
      <c r="E12" s="328"/>
      <c r="F12" s="14"/>
      <c r="G12" s="329"/>
      <c r="H12" s="329"/>
      <c r="I12" s="329"/>
      <c r="J12" s="10" t="s">
        <v>76</v>
      </c>
      <c r="K12" s="11" t="s">
        <v>66</v>
      </c>
      <c r="L12" s="11" t="s">
        <v>67</v>
      </c>
      <c r="M12" s="267"/>
      <c r="N12" s="337"/>
      <c r="O12" s="266"/>
      <c r="P12" s="265"/>
      <c r="Q12" s="266"/>
      <c r="R12" s="265"/>
      <c r="S12" s="266"/>
      <c r="T12" s="336"/>
    </row>
    <row r="13" spans="1:20" ht="28.8" x14ac:dyDescent="0.25">
      <c r="A13" s="274"/>
      <c r="B13" s="253"/>
      <c r="C13" s="253"/>
      <c r="D13" s="310"/>
      <c r="E13" s="299"/>
      <c r="F13" s="15"/>
      <c r="G13" s="271"/>
      <c r="H13" s="271"/>
      <c r="I13" s="271"/>
      <c r="J13" s="12" t="s">
        <v>77</v>
      </c>
      <c r="K13" s="11" t="s">
        <v>63</v>
      </c>
      <c r="L13" s="11" t="s">
        <v>74</v>
      </c>
      <c r="M13" s="257"/>
      <c r="N13" s="302"/>
      <c r="O13" s="253"/>
      <c r="P13" s="255"/>
      <c r="Q13" s="253"/>
      <c r="R13" s="255"/>
      <c r="S13" s="253"/>
      <c r="T13" s="317"/>
    </row>
    <row r="14" spans="1:20" ht="28.8" x14ac:dyDescent="0.25">
      <c r="A14" s="270">
        <v>3</v>
      </c>
      <c r="B14" s="252" t="s">
        <v>278</v>
      </c>
      <c r="C14" s="252" t="s">
        <v>1070</v>
      </c>
      <c r="D14" s="325" t="s">
        <v>279</v>
      </c>
      <c r="E14" s="340" t="s">
        <v>284</v>
      </c>
      <c r="F14" s="270" t="s">
        <v>1226</v>
      </c>
      <c r="G14" s="277">
        <v>42781</v>
      </c>
      <c r="H14" s="277">
        <v>44073</v>
      </c>
      <c r="I14" s="277" t="s">
        <v>611</v>
      </c>
      <c r="J14" s="12" t="s">
        <v>280</v>
      </c>
      <c r="K14" s="41" t="s">
        <v>128</v>
      </c>
      <c r="L14" s="41" t="s">
        <v>283</v>
      </c>
      <c r="M14" s="256">
        <v>34</v>
      </c>
      <c r="N14" s="301">
        <v>4532577.37</v>
      </c>
      <c r="O14" s="252">
        <v>3852690.77</v>
      </c>
      <c r="P14" s="254">
        <v>0.85</v>
      </c>
      <c r="Q14" s="252">
        <v>589235.05000000005</v>
      </c>
      <c r="R14" s="254">
        <v>0.13</v>
      </c>
      <c r="S14" s="252">
        <f>T14*N14</f>
        <v>90651.54740000001</v>
      </c>
      <c r="T14" s="254">
        <v>0.02</v>
      </c>
    </row>
    <row r="15" spans="1:20" ht="45" customHeight="1" x14ac:dyDescent="0.25">
      <c r="A15" s="271"/>
      <c r="B15" s="253"/>
      <c r="C15" s="253"/>
      <c r="D15" s="326"/>
      <c r="E15" s="299"/>
      <c r="F15" s="271"/>
      <c r="G15" s="271"/>
      <c r="H15" s="271"/>
      <c r="I15" s="300"/>
      <c r="J15" s="12" t="s">
        <v>282</v>
      </c>
      <c r="K15" s="41" t="s">
        <v>152</v>
      </c>
      <c r="L15" s="41" t="s">
        <v>64</v>
      </c>
      <c r="M15" s="257"/>
      <c r="N15" s="302"/>
      <c r="O15" s="253"/>
      <c r="P15" s="255"/>
      <c r="Q15" s="253"/>
      <c r="R15" s="255"/>
      <c r="S15" s="253"/>
      <c r="T15" s="255"/>
    </row>
    <row r="16" spans="1:20" ht="58.2" customHeight="1" x14ac:dyDescent="0.25">
      <c r="A16" s="270">
        <v>4</v>
      </c>
      <c r="B16" s="268" t="s">
        <v>307</v>
      </c>
      <c r="C16" s="268" t="s">
        <v>1071</v>
      </c>
      <c r="D16" s="342" t="s">
        <v>308</v>
      </c>
      <c r="E16" s="281" t="s">
        <v>312</v>
      </c>
      <c r="F16" s="270">
        <v>42</v>
      </c>
      <c r="G16" s="277">
        <v>42815</v>
      </c>
      <c r="H16" s="277">
        <v>44094</v>
      </c>
      <c r="I16" s="277" t="s">
        <v>611</v>
      </c>
      <c r="J16" s="12" t="s">
        <v>309</v>
      </c>
      <c r="K16" s="47" t="s">
        <v>128</v>
      </c>
      <c r="L16" s="47" t="s">
        <v>90</v>
      </c>
      <c r="M16" s="256">
        <v>34</v>
      </c>
      <c r="N16" s="301">
        <v>7937427.4100000001</v>
      </c>
      <c r="O16" s="252">
        <v>6746813.2999999998</v>
      </c>
      <c r="P16" s="254">
        <v>0.85</v>
      </c>
      <c r="Q16" s="252">
        <v>1031865.56</v>
      </c>
      <c r="R16" s="254">
        <v>0.13</v>
      </c>
      <c r="S16" s="252">
        <v>158748.54999999999</v>
      </c>
      <c r="T16" s="254">
        <v>0.02</v>
      </c>
    </row>
    <row r="17" spans="1:20" ht="58.2" customHeight="1" x14ac:dyDescent="0.25">
      <c r="A17" s="271"/>
      <c r="B17" s="269"/>
      <c r="C17" s="269"/>
      <c r="D17" s="343"/>
      <c r="E17" s="299"/>
      <c r="F17" s="271"/>
      <c r="G17" s="271"/>
      <c r="H17" s="271"/>
      <c r="I17" s="300"/>
      <c r="J17" s="12" t="s">
        <v>310</v>
      </c>
      <c r="K17" s="47" t="s">
        <v>152</v>
      </c>
      <c r="L17" s="47" t="s">
        <v>311</v>
      </c>
      <c r="M17" s="257"/>
      <c r="N17" s="302"/>
      <c r="O17" s="253"/>
      <c r="P17" s="255"/>
      <c r="Q17" s="253"/>
      <c r="R17" s="255"/>
      <c r="S17" s="253"/>
      <c r="T17" s="255"/>
    </row>
    <row r="18" spans="1:20" ht="50.4" customHeight="1" x14ac:dyDescent="0.25">
      <c r="A18" s="261">
        <v>5</v>
      </c>
      <c r="B18" s="264" t="s">
        <v>532</v>
      </c>
      <c r="C18" s="268" t="s">
        <v>1072</v>
      </c>
      <c r="D18" s="263" t="s">
        <v>533</v>
      </c>
      <c r="E18" s="278" t="s">
        <v>536</v>
      </c>
      <c r="F18" s="261" t="s">
        <v>1272</v>
      </c>
      <c r="G18" s="258">
        <v>42895</v>
      </c>
      <c r="H18" s="258">
        <v>44681</v>
      </c>
      <c r="I18" s="277" t="s">
        <v>611</v>
      </c>
      <c r="J18" s="56" t="s">
        <v>534</v>
      </c>
      <c r="K18" s="55" t="s">
        <v>128</v>
      </c>
      <c r="L18" s="55" t="s">
        <v>283</v>
      </c>
      <c r="M18" s="256">
        <v>34</v>
      </c>
      <c r="N18" s="301">
        <v>7191797.4900000002</v>
      </c>
      <c r="O18" s="252">
        <v>6113027.8700000001</v>
      </c>
      <c r="P18" s="254">
        <v>0.85</v>
      </c>
      <c r="Q18" s="252">
        <v>934933.67</v>
      </c>
      <c r="R18" s="254">
        <v>0.13</v>
      </c>
      <c r="S18" s="252">
        <v>143835.95000000001</v>
      </c>
      <c r="T18" s="254">
        <v>0.02</v>
      </c>
    </row>
    <row r="19" spans="1:20" ht="50.4" customHeight="1" x14ac:dyDescent="0.25">
      <c r="A19" s="261"/>
      <c r="B19" s="264"/>
      <c r="C19" s="269"/>
      <c r="D19" s="263"/>
      <c r="E19" s="278"/>
      <c r="F19" s="261"/>
      <c r="G19" s="261"/>
      <c r="H19" s="261"/>
      <c r="I19" s="300"/>
      <c r="J19" s="56" t="s">
        <v>535</v>
      </c>
      <c r="K19" s="55" t="s">
        <v>152</v>
      </c>
      <c r="L19" s="55" t="s">
        <v>64</v>
      </c>
      <c r="M19" s="257"/>
      <c r="N19" s="302"/>
      <c r="O19" s="253"/>
      <c r="P19" s="255"/>
      <c r="Q19" s="253"/>
      <c r="R19" s="255"/>
      <c r="S19" s="253"/>
      <c r="T19" s="255"/>
    </row>
    <row r="20" spans="1:20" ht="37.950000000000003" customHeight="1" x14ac:dyDescent="0.25">
      <c r="A20" s="261">
        <v>6</v>
      </c>
      <c r="B20" s="264" t="s">
        <v>659</v>
      </c>
      <c r="C20" s="268" t="s">
        <v>1073</v>
      </c>
      <c r="D20" s="263" t="s">
        <v>660</v>
      </c>
      <c r="E20" s="278" t="s">
        <v>663</v>
      </c>
      <c r="F20" s="261">
        <v>72</v>
      </c>
      <c r="G20" s="258">
        <v>43081</v>
      </c>
      <c r="H20" s="258">
        <v>45271</v>
      </c>
      <c r="I20" s="258" t="s">
        <v>612</v>
      </c>
      <c r="J20" s="63" t="s">
        <v>661</v>
      </c>
      <c r="K20" s="62" t="s">
        <v>128</v>
      </c>
      <c r="L20" s="62" t="s">
        <v>140</v>
      </c>
      <c r="M20" s="256">
        <v>34</v>
      </c>
      <c r="N20" s="301">
        <v>7943701.9299999997</v>
      </c>
      <c r="O20" s="252">
        <v>6752146.6299999999</v>
      </c>
      <c r="P20" s="254">
        <v>0.85</v>
      </c>
      <c r="Q20" s="252">
        <v>1032601.83</v>
      </c>
      <c r="R20" s="254">
        <v>0.13</v>
      </c>
      <c r="S20" s="252">
        <v>158953.47</v>
      </c>
      <c r="T20" s="254">
        <v>0.02</v>
      </c>
    </row>
    <row r="21" spans="1:20" ht="48.6" customHeight="1" x14ac:dyDescent="0.25">
      <c r="A21" s="261"/>
      <c r="B21" s="264"/>
      <c r="C21" s="269"/>
      <c r="D21" s="263"/>
      <c r="E21" s="278"/>
      <c r="F21" s="261"/>
      <c r="G21" s="261"/>
      <c r="H21" s="261"/>
      <c r="I21" s="258"/>
      <c r="J21" s="63" t="s">
        <v>662</v>
      </c>
      <c r="K21" s="62" t="s">
        <v>152</v>
      </c>
      <c r="L21" s="62" t="s">
        <v>64</v>
      </c>
      <c r="M21" s="257"/>
      <c r="N21" s="302"/>
      <c r="O21" s="253"/>
      <c r="P21" s="255"/>
      <c r="Q21" s="253"/>
      <c r="R21" s="255"/>
      <c r="S21" s="253"/>
      <c r="T21" s="255"/>
    </row>
    <row r="22" spans="1:20" ht="47.4" customHeight="1" x14ac:dyDescent="0.25">
      <c r="A22" s="270">
        <v>7</v>
      </c>
      <c r="B22" s="268" t="s">
        <v>232</v>
      </c>
      <c r="C22" s="268" t="s">
        <v>728</v>
      </c>
      <c r="D22" s="279" t="s">
        <v>693</v>
      </c>
      <c r="E22" s="281" t="s">
        <v>697</v>
      </c>
      <c r="F22" s="270">
        <v>60</v>
      </c>
      <c r="G22" s="277">
        <v>43214</v>
      </c>
      <c r="H22" s="277">
        <v>45039</v>
      </c>
      <c r="I22" s="258" t="s">
        <v>612</v>
      </c>
      <c r="J22" s="107" t="s">
        <v>695</v>
      </c>
      <c r="K22" s="106" t="s">
        <v>128</v>
      </c>
      <c r="L22" s="106" t="s">
        <v>90</v>
      </c>
      <c r="M22" s="256">
        <v>34</v>
      </c>
      <c r="N22" s="301">
        <v>7896727.7999999998</v>
      </c>
      <c r="O22" s="252">
        <v>6712218.6200000001</v>
      </c>
      <c r="P22" s="254">
        <v>0.85</v>
      </c>
      <c r="Q22" s="252">
        <v>1026495.66</v>
      </c>
      <c r="R22" s="254">
        <v>0.13</v>
      </c>
      <c r="S22" s="252">
        <v>158013.51999999999</v>
      </c>
      <c r="T22" s="254">
        <v>0.02</v>
      </c>
    </row>
    <row r="23" spans="1:20" ht="47.4" customHeight="1" x14ac:dyDescent="0.25">
      <c r="A23" s="271"/>
      <c r="B23" s="269"/>
      <c r="C23" s="269"/>
      <c r="D23" s="280"/>
      <c r="E23" s="282"/>
      <c r="F23" s="271"/>
      <c r="G23" s="271"/>
      <c r="H23" s="271"/>
      <c r="I23" s="258"/>
      <c r="J23" s="107" t="s">
        <v>696</v>
      </c>
      <c r="K23" s="106" t="s">
        <v>152</v>
      </c>
      <c r="L23" s="106" t="s">
        <v>164</v>
      </c>
      <c r="M23" s="257"/>
      <c r="N23" s="302"/>
      <c r="O23" s="253"/>
      <c r="P23" s="255"/>
      <c r="Q23" s="253"/>
      <c r="R23" s="255"/>
      <c r="S23" s="253"/>
      <c r="T23" s="255"/>
    </row>
    <row r="24" spans="1:20" ht="47.4" customHeight="1" x14ac:dyDescent="0.25">
      <c r="A24" s="270">
        <v>8</v>
      </c>
      <c r="B24" s="268" t="s">
        <v>232</v>
      </c>
      <c r="C24" s="268" t="s">
        <v>726</v>
      </c>
      <c r="D24" s="279" t="s">
        <v>694</v>
      </c>
      <c r="E24" s="281" t="s">
        <v>700</v>
      </c>
      <c r="F24" s="270">
        <v>44</v>
      </c>
      <c r="G24" s="277">
        <v>43214</v>
      </c>
      <c r="H24" s="277">
        <v>44553</v>
      </c>
      <c r="I24" s="258" t="s">
        <v>611</v>
      </c>
      <c r="J24" s="107" t="s">
        <v>698</v>
      </c>
      <c r="K24" s="106" t="s">
        <v>128</v>
      </c>
      <c r="L24" s="106" t="s">
        <v>90</v>
      </c>
      <c r="M24" s="256">
        <v>34</v>
      </c>
      <c r="N24" s="301">
        <v>7988762.5700000003</v>
      </c>
      <c r="O24" s="252">
        <v>6790448.1799999997</v>
      </c>
      <c r="P24" s="254">
        <v>0.85</v>
      </c>
      <c r="Q24" s="252">
        <v>1038459.26</v>
      </c>
      <c r="R24" s="254">
        <v>0.13</v>
      </c>
      <c r="S24" s="252">
        <v>159855.13</v>
      </c>
      <c r="T24" s="254">
        <v>0.02</v>
      </c>
    </row>
    <row r="25" spans="1:20" ht="47.4" customHeight="1" x14ac:dyDescent="0.25">
      <c r="A25" s="271"/>
      <c r="B25" s="269"/>
      <c r="C25" s="269"/>
      <c r="D25" s="280"/>
      <c r="E25" s="282"/>
      <c r="F25" s="271"/>
      <c r="G25" s="271"/>
      <c r="H25" s="271"/>
      <c r="I25" s="258"/>
      <c r="J25" s="107" t="s">
        <v>699</v>
      </c>
      <c r="K25" s="106" t="s">
        <v>152</v>
      </c>
      <c r="L25" s="106" t="s">
        <v>311</v>
      </c>
      <c r="M25" s="257"/>
      <c r="N25" s="302"/>
      <c r="O25" s="253"/>
      <c r="P25" s="255"/>
      <c r="Q25" s="253"/>
      <c r="R25" s="255"/>
      <c r="S25" s="253"/>
      <c r="T25" s="255"/>
    </row>
    <row r="26" spans="1:20" ht="47.4" customHeight="1" x14ac:dyDescent="0.25">
      <c r="A26" s="270">
        <v>9</v>
      </c>
      <c r="B26" s="268" t="s">
        <v>232</v>
      </c>
      <c r="C26" s="268" t="s">
        <v>727</v>
      </c>
      <c r="D26" s="279" t="s">
        <v>701</v>
      </c>
      <c r="E26" s="281" t="s">
        <v>704</v>
      </c>
      <c r="F26" s="270">
        <v>60</v>
      </c>
      <c r="G26" s="277">
        <v>43215</v>
      </c>
      <c r="H26" s="277">
        <v>45040</v>
      </c>
      <c r="I26" s="258" t="s">
        <v>612</v>
      </c>
      <c r="J26" s="110" t="s">
        <v>702</v>
      </c>
      <c r="K26" s="109" t="s">
        <v>128</v>
      </c>
      <c r="L26" s="109" t="s">
        <v>67</v>
      </c>
      <c r="M26" s="256">
        <v>34</v>
      </c>
      <c r="N26" s="301">
        <v>7997947.6100000003</v>
      </c>
      <c r="O26" s="252">
        <v>6798255.46</v>
      </c>
      <c r="P26" s="254">
        <v>0.85</v>
      </c>
      <c r="Q26" s="252">
        <v>1039653.23</v>
      </c>
      <c r="R26" s="254">
        <v>0.13</v>
      </c>
      <c r="S26" s="252">
        <v>160038.92000000001</v>
      </c>
      <c r="T26" s="254">
        <v>0.02</v>
      </c>
    </row>
    <row r="27" spans="1:20" ht="47.4" customHeight="1" x14ac:dyDescent="0.25">
      <c r="A27" s="271"/>
      <c r="B27" s="269"/>
      <c r="C27" s="269"/>
      <c r="D27" s="280"/>
      <c r="E27" s="282"/>
      <c r="F27" s="271"/>
      <c r="G27" s="271"/>
      <c r="H27" s="271"/>
      <c r="I27" s="258"/>
      <c r="J27" s="110" t="s">
        <v>703</v>
      </c>
      <c r="K27" s="109" t="s">
        <v>152</v>
      </c>
      <c r="L27" s="109" t="s">
        <v>160</v>
      </c>
      <c r="M27" s="257"/>
      <c r="N27" s="302"/>
      <c r="O27" s="253"/>
      <c r="P27" s="255"/>
      <c r="Q27" s="253"/>
      <c r="R27" s="255"/>
      <c r="S27" s="253"/>
      <c r="T27" s="255"/>
    </row>
    <row r="28" spans="1:20" ht="43.2" customHeight="1" x14ac:dyDescent="0.25">
      <c r="A28" s="261">
        <v>10</v>
      </c>
      <c r="B28" s="268" t="s">
        <v>232</v>
      </c>
      <c r="C28" s="268" t="s">
        <v>729</v>
      </c>
      <c r="D28" s="279" t="s">
        <v>730</v>
      </c>
      <c r="E28" s="278" t="s">
        <v>732</v>
      </c>
      <c r="F28" s="261" t="s">
        <v>1291</v>
      </c>
      <c r="G28" s="258">
        <v>43292</v>
      </c>
      <c r="H28" s="258">
        <v>45123</v>
      </c>
      <c r="I28" s="258" t="s">
        <v>612</v>
      </c>
      <c r="J28" s="131" t="s">
        <v>702</v>
      </c>
      <c r="K28" s="130" t="s">
        <v>128</v>
      </c>
      <c r="L28" s="130" t="s">
        <v>67</v>
      </c>
      <c r="M28" s="256">
        <v>34</v>
      </c>
      <c r="N28" s="301">
        <v>7689268.6200000001</v>
      </c>
      <c r="O28" s="252">
        <v>6535878.3200000003</v>
      </c>
      <c r="P28" s="254">
        <v>0.85</v>
      </c>
      <c r="Q28" s="252">
        <v>999528.05</v>
      </c>
      <c r="R28" s="254">
        <v>0.13</v>
      </c>
      <c r="S28" s="252">
        <v>153862.25</v>
      </c>
      <c r="T28" s="254">
        <v>0.02</v>
      </c>
    </row>
    <row r="29" spans="1:20" ht="43.2" customHeight="1" x14ac:dyDescent="0.25">
      <c r="A29" s="261"/>
      <c r="B29" s="269"/>
      <c r="C29" s="269"/>
      <c r="D29" s="280"/>
      <c r="E29" s="278"/>
      <c r="F29" s="261"/>
      <c r="G29" s="261"/>
      <c r="H29" s="261"/>
      <c r="I29" s="258"/>
      <c r="J29" s="131" t="s">
        <v>731</v>
      </c>
      <c r="K29" s="130" t="s">
        <v>152</v>
      </c>
      <c r="L29" s="130" t="s">
        <v>160</v>
      </c>
      <c r="M29" s="257"/>
      <c r="N29" s="302"/>
      <c r="O29" s="253"/>
      <c r="P29" s="255"/>
      <c r="Q29" s="253"/>
      <c r="R29" s="255"/>
      <c r="S29" s="253"/>
      <c r="T29" s="255"/>
    </row>
    <row r="30" spans="1:20" s="158" customFormat="1" ht="87" customHeight="1" x14ac:dyDescent="0.25">
      <c r="A30" s="275">
        <v>11</v>
      </c>
      <c r="B30" s="268" t="s">
        <v>232</v>
      </c>
      <c r="C30" s="268" t="s">
        <v>826</v>
      </c>
      <c r="D30" s="283" t="s">
        <v>827</v>
      </c>
      <c r="E30" s="288" t="s">
        <v>829</v>
      </c>
      <c r="F30" s="275">
        <v>42</v>
      </c>
      <c r="G30" s="341">
        <v>43327</v>
      </c>
      <c r="H30" s="341">
        <v>44606</v>
      </c>
      <c r="I30" s="341" t="s">
        <v>611</v>
      </c>
      <c r="J30" s="248" t="s">
        <v>471</v>
      </c>
      <c r="K30" s="247" t="s">
        <v>152</v>
      </c>
      <c r="L30" s="247" t="s">
        <v>112</v>
      </c>
      <c r="M30" s="346">
        <v>34</v>
      </c>
      <c r="N30" s="301">
        <v>6326447.21</v>
      </c>
      <c r="O30" s="301">
        <v>5377480.1200000001</v>
      </c>
      <c r="P30" s="344">
        <v>0.85</v>
      </c>
      <c r="Q30" s="301">
        <v>822374.89</v>
      </c>
      <c r="R30" s="344">
        <v>0.13</v>
      </c>
      <c r="S30" s="301">
        <v>126592.2</v>
      </c>
      <c r="T30" s="344">
        <v>0.02</v>
      </c>
    </row>
    <row r="31" spans="1:20" s="158" customFormat="1" ht="28.8" x14ac:dyDescent="0.25">
      <c r="A31" s="276"/>
      <c r="B31" s="269"/>
      <c r="C31" s="269"/>
      <c r="D31" s="284"/>
      <c r="E31" s="289"/>
      <c r="F31" s="276"/>
      <c r="G31" s="276"/>
      <c r="H31" s="276"/>
      <c r="I31" s="348"/>
      <c r="J31" s="248" t="s">
        <v>828</v>
      </c>
      <c r="K31" s="247" t="s">
        <v>128</v>
      </c>
      <c r="L31" s="247" t="s">
        <v>259</v>
      </c>
      <c r="M31" s="347"/>
      <c r="N31" s="302"/>
      <c r="O31" s="302"/>
      <c r="P31" s="345"/>
      <c r="Q31" s="302"/>
      <c r="R31" s="345"/>
      <c r="S31" s="302"/>
      <c r="T31" s="345"/>
    </row>
    <row r="32" spans="1:20" ht="43.95" customHeight="1" x14ac:dyDescent="0.25">
      <c r="A32" s="261">
        <v>12</v>
      </c>
      <c r="B32" s="264" t="s">
        <v>232</v>
      </c>
      <c r="C32" s="268" t="s">
        <v>1075</v>
      </c>
      <c r="D32" s="263" t="s">
        <v>830</v>
      </c>
      <c r="E32" s="278" t="s">
        <v>832</v>
      </c>
      <c r="F32" s="261">
        <v>64</v>
      </c>
      <c r="G32" s="258">
        <v>43334</v>
      </c>
      <c r="H32" s="258">
        <v>45281</v>
      </c>
      <c r="I32" s="258" t="s">
        <v>612</v>
      </c>
      <c r="J32" s="151" t="s">
        <v>828</v>
      </c>
      <c r="K32" s="150" t="s">
        <v>128</v>
      </c>
      <c r="L32" s="150" t="s">
        <v>259</v>
      </c>
      <c r="M32" s="256">
        <v>34</v>
      </c>
      <c r="N32" s="252">
        <v>7974947.04</v>
      </c>
      <c r="O32" s="252">
        <v>6778704.9699999997</v>
      </c>
      <c r="P32" s="254">
        <v>0.85</v>
      </c>
      <c r="Q32" s="252">
        <v>1036663.39</v>
      </c>
      <c r="R32" s="254">
        <v>0.13</v>
      </c>
      <c r="S32" s="252">
        <v>159578.68</v>
      </c>
      <c r="T32" s="254">
        <v>0.02</v>
      </c>
    </row>
    <row r="33" spans="1:20" ht="14.4" x14ac:dyDescent="0.25">
      <c r="A33" s="261"/>
      <c r="B33" s="264"/>
      <c r="C33" s="269"/>
      <c r="D33" s="263"/>
      <c r="E33" s="278"/>
      <c r="F33" s="261"/>
      <c r="G33" s="261"/>
      <c r="H33" s="261"/>
      <c r="I33" s="258"/>
      <c r="J33" s="151" t="s">
        <v>831</v>
      </c>
      <c r="K33" s="150" t="s">
        <v>152</v>
      </c>
      <c r="L33" s="150" t="s">
        <v>112</v>
      </c>
      <c r="M33" s="257"/>
      <c r="N33" s="253"/>
      <c r="O33" s="253"/>
      <c r="P33" s="255"/>
      <c r="Q33" s="253"/>
      <c r="R33" s="255"/>
      <c r="S33" s="253"/>
      <c r="T33" s="255"/>
    </row>
    <row r="34" spans="1:20" ht="39.6" customHeight="1" x14ac:dyDescent="0.25">
      <c r="A34" s="261">
        <v>13</v>
      </c>
      <c r="B34" s="264" t="s">
        <v>232</v>
      </c>
      <c r="C34" s="268" t="s">
        <v>915</v>
      </c>
      <c r="D34" s="263" t="s">
        <v>916</v>
      </c>
      <c r="E34" s="262" t="s">
        <v>1017</v>
      </c>
      <c r="F34" s="261" t="s">
        <v>1281</v>
      </c>
      <c r="G34" s="258">
        <v>43350</v>
      </c>
      <c r="H34" s="258">
        <v>44902</v>
      </c>
      <c r="I34" s="277" t="s">
        <v>611</v>
      </c>
      <c r="J34" s="161" t="s">
        <v>917</v>
      </c>
      <c r="K34" s="159" t="s">
        <v>128</v>
      </c>
      <c r="L34" s="159" t="s">
        <v>259</v>
      </c>
      <c r="M34" s="256">
        <v>34</v>
      </c>
      <c r="N34" s="301">
        <v>7835520.2800000003</v>
      </c>
      <c r="O34" s="252">
        <v>6660192.2300000004</v>
      </c>
      <c r="P34" s="254">
        <v>0.85</v>
      </c>
      <c r="Q34" s="252">
        <v>1018539.3</v>
      </c>
      <c r="R34" s="254">
        <v>0.13</v>
      </c>
      <c r="S34" s="252">
        <v>156788.75</v>
      </c>
      <c r="T34" s="254">
        <v>0.02</v>
      </c>
    </row>
    <row r="35" spans="1:20" ht="49.2" customHeight="1" x14ac:dyDescent="0.25">
      <c r="A35" s="261"/>
      <c r="B35" s="264"/>
      <c r="C35" s="269"/>
      <c r="D35" s="263"/>
      <c r="E35" s="278"/>
      <c r="F35" s="261"/>
      <c r="G35" s="261"/>
      <c r="H35" s="261"/>
      <c r="I35" s="300"/>
      <c r="J35" s="161" t="s">
        <v>471</v>
      </c>
      <c r="K35" s="159" t="s">
        <v>152</v>
      </c>
      <c r="L35" s="159" t="s">
        <v>112</v>
      </c>
      <c r="M35" s="257"/>
      <c r="N35" s="302"/>
      <c r="O35" s="253"/>
      <c r="P35" s="255"/>
      <c r="Q35" s="253"/>
      <c r="R35" s="255"/>
      <c r="S35" s="253"/>
      <c r="T35" s="255"/>
    </row>
    <row r="36" spans="1:20" ht="60.6" customHeight="1" x14ac:dyDescent="0.25">
      <c r="A36" s="261">
        <v>14</v>
      </c>
      <c r="B36" s="264" t="s">
        <v>232</v>
      </c>
      <c r="C36" s="264" t="s">
        <v>1183</v>
      </c>
      <c r="D36" s="263" t="s">
        <v>1184</v>
      </c>
      <c r="E36" s="278" t="s">
        <v>1187</v>
      </c>
      <c r="F36" s="261" t="s">
        <v>1285</v>
      </c>
      <c r="G36" s="258">
        <v>43544</v>
      </c>
      <c r="H36" s="258">
        <v>45169</v>
      </c>
      <c r="I36" s="258" t="s">
        <v>612</v>
      </c>
      <c r="J36" s="188" t="s">
        <v>1185</v>
      </c>
      <c r="K36" s="187" t="s">
        <v>128</v>
      </c>
      <c r="L36" s="187" t="s">
        <v>283</v>
      </c>
      <c r="M36" s="256">
        <v>34</v>
      </c>
      <c r="N36" s="252">
        <v>7669032.9500000002</v>
      </c>
      <c r="O36" s="252">
        <v>6518678</v>
      </c>
      <c r="P36" s="254">
        <v>0.85</v>
      </c>
      <c r="Q36" s="252">
        <v>996897.61</v>
      </c>
      <c r="R36" s="254">
        <v>0.13</v>
      </c>
      <c r="S36" s="252">
        <v>153457.34</v>
      </c>
      <c r="T36" s="254">
        <v>0.02</v>
      </c>
    </row>
    <row r="37" spans="1:20" ht="57.6" customHeight="1" x14ac:dyDescent="0.25">
      <c r="A37" s="261"/>
      <c r="B37" s="264"/>
      <c r="C37" s="264"/>
      <c r="D37" s="263"/>
      <c r="E37" s="278"/>
      <c r="F37" s="261"/>
      <c r="G37" s="261"/>
      <c r="H37" s="261"/>
      <c r="I37" s="258"/>
      <c r="J37" s="188" t="s">
        <v>1186</v>
      </c>
      <c r="K37" s="187" t="s">
        <v>152</v>
      </c>
      <c r="L37" s="187" t="s">
        <v>64</v>
      </c>
      <c r="M37" s="257"/>
      <c r="N37" s="253"/>
      <c r="O37" s="253"/>
      <c r="P37" s="255"/>
      <c r="Q37" s="253"/>
      <c r="R37" s="255"/>
      <c r="S37" s="253"/>
      <c r="T37" s="255"/>
    </row>
    <row r="38" spans="1:20" ht="57.6" customHeight="1" x14ac:dyDescent="0.25">
      <c r="A38" s="270">
        <v>15</v>
      </c>
      <c r="B38" s="268" t="s">
        <v>232</v>
      </c>
      <c r="C38" s="268" t="s">
        <v>1192</v>
      </c>
      <c r="D38" s="279" t="s">
        <v>1193</v>
      </c>
      <c r="E38" s="281" t="s">
        <v>1194</v>
      </c>
      <c r="F38" s="270">
        <v>42</v>
      </c>
      <c r="G38" s="277">
        <v>43559</v>
      </c>
      <c r="H38" s="277">
        <v>44837</v>
      </c>
      <c r="I38" s="277" t="s">
        <v>611</v>
      </c>
      <c r="J38" s="193" t="s">
        <v>1164</v>
      </c>
      <c r="K38" s="192" t="s">
        <v>128</v>
      </c>
      <c r="L38" s="192" t="s">
        <v>90</v>
      </c>
      <c r="M38" s="256">
        <v>34</v>
      </c>
      <c r="N38" s="252">
        <v>7049095.8700000001</v>
      </c>
      <c r="O38" s="252">
        <v>5991731.4800000004</v>
      </c>
      <c r="P38" s="254">
        <v>0.85</v>
      </c>
      <c r="Q38" s="252">
        <v>916311.99</v>
      </c>
      <c r="R38" s="254">
        <v>0.13</v>
      </c>
      <c r="S38" s="252">
        <v>141052.4</v>
      </c>
      <c r="T38" s="254">
        <v>0.02</v>
      </c>
    </row>
    <row r="39" spans="1:20" ht="57.6" customHeight="1" x14ac:dyDescent="0.25">
      <c r="A39" s="271"/>
      <c r="B39" s="269"/>
      <c r="C39" s="269"/>
      <c r="D39" s="280"/>
      <c r="E39" s="282"/>
      <c r="F39" s="271"/>
      <c r="G39" s="271"/>
      <c r="H39" s="271"/>
      <c r="I39" s="300"/>
      <c r="J39" s="193" t="s">
        <v>87</v>
      </c>
      <c r="K39" s="192" t="s">
        <v>152</v>
      </c>
      <c r="L39" s="192" t="s">
        <v>311</v>
      </c>
      <c r="M39" s="257"/>
      <c r="N39" s="253"/>
      <c r="O39" s="253"/>
      <c r="P39" s="255"/>
      <c r="Q39" s="253"/>
      <c r="R39" s="255"/>
      <c r="S39" s="253"/>
      <c r="T39" s="255"/>
    </row>
    <row r="40" spans="1:20" ht="52.2" customHeight="1" x14ac:dyDescent="0.25">
      <c r="A40" s="261">
        <v>16</v>
      </c>
      <c r="B40" s="264" t="s">
        <v>232</v>
      </c>
      <c r="C40" s="264" t="s">
        <v>1211</v>
      </c>
      <c r="D40" s="263" t="s">
        <v>1212</v>
      </c>
      <c r="E40" s="262" t="s">
        <v>1214</v>
      </c>
      <c r="F40" s="261">
        <v>51</v>
      </c>
      <c r="G40" s="258">
        <v>43678</v>
      </c>
      <c r="H40" s="258">
        <v>45230</v>
      </c>
      <c r="I40" s="258" t="s">
        <v>612</v>
      </c>
      <c r="J40" s="200" t="s">
        <v>828</v>
      </c>
      <c r="K40" s="199" t="s">
        <v>128</v>
      </c>
      <c r="L40" s="199" t="s">
        <v>259</v>
      </c>
      <c r="M40" s="256">
        <v>34</v>
      </c>
      <c r="N40" s="252">
        <v>4945538.25</v>
      </c>
      <c r="O40" s="252">
        <v>4203707.51</v>
      </c>
      <c r="P40" s="254">
        <v>0.85</v>
      </c>
      <c r="Q40" s="252">
        <v>642870.53</v>
      </c>
      <c r="R40" s="254">
        <v>0.13</v>
      </c>
      <c r="S40" s="252">
        <v>98960.209999999992</v>
      </c>
      <c r="T40" s="254">
        <v>0.02</v>
      </c>
    </row>
    <row r="41" spans="1:20" ht="61.8" customHeight="1" x14ac:dyDescent="0.25">
      <c r="A41" s="261"/>
      <c r="B41" s="264"/>
      <c r="C41" s="264"/>
      <c r="D41" s="263"/>
      <c r="E41" s="262"/>
      <c r="F41" s="261"/>
      <c r="G41" s="261"/>
      <c r="H41" s="261"/>
      <c r="I41" s="258"/>
      <c r="J41" s="200" t="s">
        <v>1213</v>
      </c>
      <c r="K41" s="199" t="s">
        <v>152</v>
      </c>
      <c r="L41" s="199" t="s">
        <v>112</v>
      </c>
      <c r="M41" s="257"/>
      <c r="N41" s="253"/>
      <c r="O41" s="253"/>
      <c r="P41" s="255"/>
      <c r="Q41" s="253"/>
      <c r="R41" s="255"/>
      <c r="S41" s="253"/>
      <c r="T41" s="255"/>
    </row>
    <row r="42" spans="1:20" ht="52.2" customHeight="1" x14ac:dyDescent="0.25">
      <c r="A42" s="261">
        <v>17</v>
      </c>
      <c r="B42" s="264" t="s">
        <v>232</v>
      </c>
      <c r="C42" s="264" t="s">
        <v>1221</v>
      </c>
      <c r="D42" s="263" t="s">
        <v>1222</v>
      </c>
      <c r="E42" s="262" t="s">
        <v>1225</v>
      </c>
      <c r="F42" s="261" t="s">
        <v>1288</v>
      </c>
      <c r="G42" s="258">
        <v>43809</v>
      </c>
      <c r="H42" s="258">
        <v>45291</v>
      </c>
      <c r="I42" s="258" t="s">
        <v>612</v>
      </c>
      <c r="J42" s="203" t="s">
        <v>1223</v>
      </c>
      <c r="K42" s="202" t="s">
        <v>152</v>
      </c>
      <c r="L42" s="202" t="s">
        <v>199</v>
      </c>
      <c r="M42" s="256">
        <v>34</v>
      </c>
      <c r="N42" s="252">
        <v>4769687.25</v>
      </c>
      <c r="O42" s="252">
        <v>4054234.14</v>
      </c>
      <c r="P42" s="254">
        <v>0.85</v>
      </c>
      <c r="Q42" s="252">
        <v>620012.84</v>
      </c>
      <c r="R42" s="254">
        <v>0.13</v>
      </c>
      <c r="S42" s="252">
        <v>95440.27</v>
      </c>
      <c r="T42" s="254">
        <v>0.02</v>
      </c>
    </row>
    <row r="43" spans="1:20" ht="52.2" customHeight="1" x14ac:dyDescent="0.25">
      <c r="A43" s="261"/>
      <c r="B43" s="264"/>
      <c r="C43" s="264"/>
      <c r="D43" s="263"/>
      <c r="E43" s="262"/>
      <c r="F43" s="261"/>
      <c r="G43" s="261"/>
      <c r="H43" s="261"/>
      <c r="I43" s="258"/>
      <c r="J43" s="203" t="s">
        <v>990</v>
      </c>
      <c r="K43" s="202" t="s">
        <v>128</v>
      </c>
      <c r="L43" s="202" t="s">
        <v>67</v>
      </c>
      <c r="M43" s="267"/>
      <c r="N43" s="266"/>
      <c r="O43" s="266"/>
      <c r="P43" s="265"/>
      <c r="Q43" s="266"/>
      <c r="R43" s="265"/>
      <c r="S43" s="266"/>
      <c r="T43" s="265"/>
    </row>
    <row r="44" spans="1:20" ht="52.2" customHeight="1" x14ac:dyDescent="0.25">
      <c r="A44" s="261"/>
      <c r="B44" s="264"/>
      <c r="C44" s="264"/>
      <c r="D44" s="263"/>
      <c r="E44" s="262"/>
      <c r="F44" s="261"/>
      <c r="G44" s="261"/>
      <c r="H44" s="261"/>
      <c r="I44" s="258"/>
      <c r="J44" s="203" t="s">
        <v>1224</v>
      </c>
      <c r="K44" s="202" t="s">
        <v>152</v>
      </c>
      <c r="L44" s="202" t="s">
        <v>74</v>
      </c>
      <c r="M44" s="257"/>
      <c r="N44" s="253"/>
      <c r="O44" s="253"/>
      <c r="P44" s="255"/>
      <c r="Q44" s="253"/>
      <c r="R44" s="255"/>
      <c r="S44" s="253"/>
      <c r="T44" s="255"/>
    </row>
    <row r="45" spans="1:20" ht="34.799999999999997" customHeight="1" x14ac:dyDescent="0.25">
      <c r="A45" s="261">
        <v>18</v>
      </c>
      <c r="B45" s="264" t="s">
        <v>232</v>
      </c>
      <c r="C45" s="264" t="s">
        <v>1232</v>
      </c>
      <c r="D45" s="263" t="s">
        <v>1233</v>
      </c>
      <c r="E45" s="262" t="s">
        <v>1234</v>
      </c>
      <c r="F45" s="261" t="s">
        <v>1283</v>
      </c>
      <c r="G45" s="258">
        <v>43923</v>
      </c>
      <c r="H45" s="259">
        <v>45289</v>
      </c>
      <c r="I45" s="258" t="s">
        <v>612</v>
      </c>
      <c r="J45" s="207" t="s">
        <v>731</v>
      </c>
      <c r="K45" s="206" t="s">
        <v>152</v>
      </c>
      <c r="L45" s="206" t="s">
        <v>160</v>
      </c>
      <c r="M45" s="256">
        <v>34</v>
      </c>
      <c r="N45" s="252">
        <v>7737783.7999999998</v>
      </c>
      <c r="O45" s="252">
        <v>6577116.2199999997</v>
      </c>
      <c r="P45" s="254">
        <v>0.85</v>
      </c>
      <c r="Q45" s="252">
        <v>1005834.54</v>
      </c>
      <c r="R45" s="254">
        <v>0.13</v>
      </c>
      <c r="S45" s="252">
        <v>154833.04</v>
      </c>
      <c r="T45" s="254">
        <v>0.02</v>
      </c>
    </row>
    <row r="46" spans="1:20" ht="36" customHeight="1" x14ac:dyDescent="0.25">
      <c r="A46" s="261"/>
      <c r="B46" s="264"/>
      <c r="C46" s="264"/>
      <c r="D46" s="263"/>
      <c r="E46" s="262"/>
      <c r="F46" s="261"/>
      <c r="G46" s="261"/>
      <c r="H46" s="260"/>
      <c r="I46" s="258"/>
      <c r="J46" s="207" t="s">
        <v>702</v>
      </c>
      <c r="K46" s="206" t="s">
        <v>128</v>
      </c>
      <c r="L46" s="206" t="s">
        <v>67</v>
      </c>
      <c r="M46" s="257"/>
      <c r="N46" s="253"/>
      <c r="O46" s="253"/>
      <c r="P46" s="255"/>
      <c r="Q46" s="253"/>
      <c r="R46" s="255"/>
      <c r="S46" s="253"/>
      <c r="T46" s="255"/>
    </row>
    <row r="47" spans="1:20" ht="24" customHeight="1" x14ac:dyDescent="0.25">
      <c r="A47" s="306" t="s">
        <v>78</v>
      </c>
      <c r="B47" s="307"/>
      <c r="C47" s="307"/>
      <c r="D47" s="307"/>
      <c r="E47" s="307"/>
      <c r="F47" s="307"/>
      <c r="G47" s="307"/>
      <c r="H47" s="307"/>
      <c r="I47" s="307"/>
      <c r="J47" s="307"/>
      <c r="K47" s="307"/>
      <c r="L47" s="330"/>
      <c r="M47" s="3"/>
      <c r="N47" s="3">
        <f>SUM(N8:N46)</f>
        <v>115677114.90000001</v>
      </c>
      <c r="O47" s="205">
        <f t="shared" ref="O47:S47" si="0">SUM(O8:O46)</f>
        <v>98325547.552000001</v>
      </c>
      <c r="P47" s="205"/>
      <c r="Q47" s="205">
        <f t="shared" si="0"/>
        <v>15037088.088500001</v>
      </c>
      <c r="R47" s="205"/>
      <c r="S47" s="205">
        <f t="shared" si="0"/>
        <v>2314479.2563999998</v>
      </c>
      <c r="T47" s="45"/>
    </row>
    <row r="48" spans="1:20" ht="21" customHeight="1" x14ac:dyDescent="0.25">
      <c r="A48" s="285" t="s">
        <v>79</v>
      </c>
      <c r="B48" s="286"/>
      <c r="C48" s="286"/>
      <c r="D48" s="286"/>
      <c r="E48" s="286"/>
      <c r="F48" s="286"/>
      <c r="G48" s="286"/>
      <c r="H48" s="286"/>
      <c r="I48" s="286"/>
      <c r="J48" s="286"/>
      <c r="K48" s="286"/>
      <c r="L48" s="286"/>
      <c r="M48" s="286"/>
      <c r="N48" s="286"/>
      <c r="O48" s="286"/>
      <c r="P48" s="286"/>
      <c r="Q48" s="286"/>
      <c r="R48" s="286"/>
      <c r="S48" s="286"/>
      <c r="T48" s="287"/>
    </row>
    <row r="49" spans="1:20" ht="30.6" customHeight="1" x14ac:dyDescent="0.25">
      <c r="A49" s="261">
        <v>1</v>
      </c>
      <c r="B49" s="261" t="s">
        <v>469</v>
      </c>
      <c r="C49" s="270" t="s">
        <v>1074</v>
      </c>
      <c r="D49" s="261" t="s">
        <v>470</v>
      </c>
      <c r="E49" s="298" t="s">
        <v>473</v>
      </c>
      <c r="F49" s="261">
        <v>72</v>
      </c>
      <c r="G49" s="258">
        <v>42867</v>
      </c>
      <c r="H49" s="258">
        <v>45057</v>
      </c>
      <c r="I49" s="277" t="s">
        <v>612</v>
      </c>
      <c r="J49" s="17" t="s">
        <v>471</v>
      </c>
      <c r="K49" s="53" t="s">
        <v>152</v>
      </c>
      <c r="L49" s="53" t="s">
        <v>112</v>
      </c>
      <c r="M49" s="296">
        <v>41</v>
      </c>
      <c r="N49" s="355">
        <v>7349963.0599999996</v>
      </c>
      <c r="O49" s="338">
        <v>6247468.5999999996</v>
      </c>
      <c r="P49" s="294">
        <v>0.85</v>
      </c>
      <c r="Q49" s="338">
        <v>955495.2</v>
      </c>
      <c r="R49" s="294">
        <v>0.13</v>
      </c>
      <c r="S49" s="338">
        <v>146999.26</v>
      </c>
      <c r="T49" s="294">
        <v>0.02</v>
      </c>
    </row>
    <row r="50" spans="1:20" ht="30.6" customHeight="1" x14ac:dyDescent="0.25">
      <c r="A50" s="261"/>
      <c r="B50" s="261"/>
      <c r="C50" s="271"/>
      <c r="D50" s="261"/>
      <c r="E50" s="298"/>
      <c r="F50" s="261"/>
      <c r="G50" s="261"/>
      <c r="H50" s="261"/>
      <c r="I50" s="300"/>
      <c r="J50" s="17" t="s">
        <v>472</v>
      </c>
      <c r="K50" s="54" t="s">
        <v>128</v>
      </c>
      <c r="L50" s="54" t="s">
        <v>259</v>
      </c>
      <c r="M50" s="297"/>
      <c r="N50" s="356"/>
      <c r="O50" s="339"/>
      <c r="P50" s="295"/>
      <c r="Q50" s="339"/>
      <c r="R50" s="295"/>
      <c r="S50" s="339"/>
      <c r="T50" s="295"/>
    </row>
    <row r="51" spans="1:20" ht="46.2" customHeight="1" x14ac:dyDescent="0.25">
      <c r="A51" s="261">
        <v>2</v>
      </c>
      <c r="B51" s="261" t="s">
        <v>232</v>
      </c>
      <c r="C51" s="270" t="s">
        <v>998</v>
      </c>
      <c r="D51" s="261" t="s">
        <v>999</v>
      </c>
      <c r="E51" s="298" t="s">
        <v>1003</v>
      </c>
      <c r="F51" s="261">
        <v>49</v>
      </c>
      <c r="G51" s="258">
        <v>43358</v>
      </c>
      <c r="H51" s="258">
        <v>44848</v>
      </c>
      <c r="I51" s="258" t="s">
        <v>611</v>
      </c>
      <c r="J51" s="163" t="s">
        <v>1001</v>
      </c>
      <c r="K51" s="162" t="s">
        <v>152</v>
      </c>
      <c r="L51" s="165" t="s">
        <v>160</v>
      </c>
      <c r="M51" s="296">
        <v>44</v>
      </c>
      <c r="N51" s="292">
        <v>5699612.8700000001</v>
      </c>
      <c r="O51" s="292">
        <v>4844670.93</v>
      </c>
      <c r="P51" s="294">
        <v>0.85</v>
      </c>
      <c r="Q51" s="292">
        <v>740892.7</v>
      </c>
      <c r="R51" s="294">
        <v>0.13</v>
      </c>
      <c r="S51" s="292">
        <v>114049.24</v>
      </c>
      <c r="T51" s="290">
        <v>0.02</v>
      </c>
    </row>
    <row r="52" spans="1:20" ht="46.2" customHeight="1" x14ac:dyDescent="0.25">
      <c r="A52" s="261"/>
      <c r="B52" s="261"/>
      <c r="C52" s="271"/>
      <c r="D52" s="261"/>
      <c r="E52" s="298"/>
      <c r="F52" s="261"/>
      <c r="G52" s="261"/>
      <c r="H52" s="261"/>
      <c r="I52" s="258"/>
      <c r="J52" s="163" t="s">
        <v>1002</v>
      </c>
      <c r="K52" s="165" t="s">
        <v>128</v>
      </c>
      <c r="L52" s="165" t="s">
        <v>90</v>
      </c>
      <c r="M52" s="297"/>
      <c r="N52" s="293"/>
      <c r="O52" s="293"/>
      <c r="P52" s="295"/>
      <c r="Q52" s="293"/>
      <c r="R52" s="295"/>
      <c r="S52" s="293"/>
      <c r="T52" s="291"/>
    </row>
    <row r="53" spans="1:20" ht="46.2" customHeight="1" x14ac:dyDescent="0.25">
      <c r="A53" s="270">
        <v>3</v>
      </c>
      <c r="B53" s="270" t="s">
        <v>232</v>
      </c>
      <c r="C53" s="270" t="s">
        <v>1188</v>
      </c>
      <c r="D53" s="270" t="s">
        <v>1189</v>
      </c>
      <c r="E53" s="325" t="s">
        <v>1190</v>
      </c>
      <c r="F53" s="270" t="s">
        <v>1252</v>
      </c>
      <c r="G53" s="277">
        <v>43554</v>
      </c>
      <c r="H53" s="277">
        <v>45291</v>
      </c>
      <c r="I53" s="277" t="s">
        <v>612</v>
      </c>
      <c r="J53" s="190" t="s">
        <v>814</v>
      </c>
      <c r="K53" s="191" t="s">
        <v>128</v>
      </c>
      <c r="L53" s="191" t="s">
        <v>103</v>
      </c>
      <c r="M53" s="296">
        <v>41</v>
      </c>
      <c r="N53" s="292">
        <v>5946041.7599999998</v>
      </c>
      <c r="O53" s="292">
        <v>5054135.4800000004</v>
      </c>
      <c r="P53" s="294">
        <v>0.85</v>
      </c>
      <c r="Q53" s="292">
        <v>772926</v>
      </c>
      <c r="R53" s="294">
        <v>0.13</v>
      </c>
      <c r="S53" s="292">
        <v>118980.28</v>
      </c>
      <c r="T53" s="290">
        <v>0.02</v>
      </c>
    </row>
    <row r="54" spans="1:20" ht="46.2" customHeight="1" x14ac:dyDescent="0.25">
      <c r="A54" s="329"/>
      <c r="B54" s="329"/>
      <c r="C54" s="329"/>
      <c r="D54" s="329"/>
      <c r="E54" s="351"/>
      <c r="F54" s="329"/>
      <c r="G54" s="329"/>
      <c r="H54" s="329"/>
      <c r="I54" s="350"/>
      <c r="J54" s="190" t="s">
        <v>813</v>
      </c>
      <c r="K54" s="191" t="s">
        <v>152</v>
      </c>
      <c r="L54" s="191" t="s">
        <v>164</v>
      </c>
      <c r="M54" s="354"/>
      <c r="N54" s="352"/>
      <c r="O54" s="352"/>
      <c r="P54" s="353"/>
      <c r="Q54" s="352"/>
      <c r="R54" s="353"/>
      <c r="S54" s="352"/>
      <c r="T54" s="349"/>
    </row>
    <row r="55" spans="1:20" ht="46.2" customHeight="1" x14ac:dyDescent="0.25">
      <c r="A55" s="271"/>
      <c r="B55" s="271"/>
      <c r="C55" s="271"/>
      <c r="D55" s="271"/>
      <c r="E55" s="326"/>
      <c r="F55" s="271"/>
      <c r="G55" s="271"/>
      <c r="H55" s="271"/>
      <c r="I55" s="300"/>
      <c r="J55" s="190" t="s">
        <v>1191</v>
      </c>
      <c r="K55" s="191" t="s">
        <v>128</v>
      </c>
      <c r="L55" s="191" t="s">
        <v>103</v>
      </c>
      <c r="M55" s="297"/>
      <c r="N55" s="293"/>
      <c r="O55" s="293"/>
      <c r="P55" s="295"/>
      <c r="Q55" s="293"/>
      <c r="R55" s="295"/>
      <c r="S55" s="293"/>
      <c r="T55" s="291"/>
    </row>
    <row r="56" spans="1:20" ht="14.4" x14ac:dyDescent="0.25">
      <c r="A56" s="306" t="s">
        <v>80</v>
      </c>
      <c r="B56" s="307"/>
      <c r="C56" s="307"/>
      <c r="D56" s="307"/>
      <c r="E56" s="307"/>
      <c r="F56" s="307"/>
      <c r="G56" s="307"/>
      <c r="H56" s="307"/>
      <c r="I56" s="307"/>
      <c r="J56" s="307"/>
      <c r="K56" s="307"/>
      <c r="L56" s="330"/>
      <c r="M56" s="18"/>
      <c r="N56" s="52">
        <f>SUM(N49:N55)</f>
        <v>18995617.689999998</v>
      </c>
      <c r="O56" s="189">
        <f t="shared" ref="O56:S56" si="1">SUM(O49:O55)</f>
        <v>16146275.01</v>
      </c>
      <c r="P56" s="189"/>
      <c r="Q56" s="189">
        <f t="shared" si="1"/>
        <v>2469313.9</v>
      </c>
      <c r="R56" s="189"/>
      <c r="S56" s="189">
        <f t="shared" si="1"/>
        <v>380028.78</v>
      </c>
      <c r="T56" s="4"/>
    </row>
    <row r="57" spans="1:20" ht="15" thickBot="1" x14ac:dyDescent="0.3">
      <c r="A57" s="331" t="s">
        <v>81</v>
      </c>
      <c r="B57" s="332"/>
      <c r="C57" s="332"/>
      <c r="D57" s="332"/>
      <c r="E57" s="332"/>
      <c r="F57" s="332"/>
      <c r="G57" s="332"/>
      <c r="H57" s="332"/>
      <c r="I57" s="332"/>
      <c r="J57" s="332"/>
      <c r="K57" s="332"/>
      <c r="L57" s="333"/>
      <c r="M57" s="19"/>
      <c r="N57" s="46">
        <f>N56+N47</f>
        <v>134672732.59</v>
      </c>
      <c r="O57" s="46">
        <f>O56+O47</f>
        <v>114471822.56200001</v>
      </c>
      <c r="P57" s="46"/>
      <c r="Q57" s="46">
        <f>Q56+Q47</f>
        <v>17506401.988499999</v>
      </c>
      <c r="R57" s="46"/>
      <c r="S57" s="46">
        <f>S56+S47</f>
        <v>2694508.0363999996</v>
      </c>
      <c r="T57" s="20"/>
    </row>
    <row r="59" spans="1:20" ht="13.2" customHeight="1" x14ac:dyDescent="0.25">
      <c r="A59" s="334" t="s">
        <v>1292</v>
      </c>
      <c r="B59" s="335"/>
      <c r="C59" s="335"/>
      <c r="D59" s="335"/>
      <c r="E59" s="335"/>
      <c r="F59" s="335"/>
      <c r="G59" s="335"/>
      <c r="H59" s="335"/>
      <c r="I59" s="335"/>
      <c r="J59" s="335"/>
      <c r="K59" s="335"/>
      <c r="L59" s="335"/>
      <c r="M59" s="335"/>
      <c r="N59" s="335"/>
      <c r="O59" s="335"/>
      <c r="P59" s="335"/>
      <c r="Q59" s="335"/>
      <c r="R59" s="335"/>
      <c r="S59" s="335"/>
      <c r="T59" s="335"/>
    </row>
    <row r="60" spans="1:20" ht="13.2" customHeight="1" x14ac:dyDescent="0.25">
      <c r="A60" s="335"/>
      <c r="B60" s="335"/>
      <c r="C60" s="335"/>
      <c r="D60" s="335"/>
      <c r="E60" s="335"/>
      <c r="F60" s="335"/>
      <c r="G60" s="335"/>
      <c r="H60" s="335"/>
      <c r="I60" s="335"/>
      <c r="J60" s="335"/>
      <c r="K60" s="335"/>
      <c r="L60" s="335"/>
      <c r="M60" s="335"/>
      <c r="N60" s="335"/>
      <c r="O60" s="335"/>
      <c r="P60" s="335"/>
      <c r="Q60" s="335"/>
      <c r="R60" s="335"/>
      <c r="S60" s="335"/>
      <c r="T60" s="335"/>
    </row>
    <row r="63" spans="1:20" x14ac:dyDescent="0.25">
      <c r="O63" s="239"/>
    </row>
    <row r="66" spans="20:20" x14ac:dyDescent="0.25">
      <c r="T66" s="24"/>
    </row>
  </sheetData>
  <autoFilter ref="A1:T57"/>
  <mergeCells count="378">
    <mergeCell ref="T40:T41"/>
    <mergeCell ref="S40:S41"/>
    <mergeCell ref="R40:R41"/>
    <mergeCell ref="Q40:Q41"/>
    <mergeCell ref="P40:P41"/>
    <mergeCell ref="O40:O41"/>
    <mergeCell ref="N40:N41"/>
    <mergeCell ref="M40:M41"/>
    <mergeCell ref="I40:I41"/>
    <mergeCell ref="H40:H41"/>
    <mergeCell ref="G40:G41"/>
    <mergeCell ref="F40:F41"/>
    <mergeCell ref="E40:E41"/>
    <mergeCell ref="D40:D41"/>
    <mergeCell ref="C40:C41"/>
    <mergeCell ref="B40:B41"/>
    <mergeCell ref="A40:A41"/>
    <mergeCell ref="O38:O39"/>
    <mergeCell ref="N38:N39"/>
    <mergeCell ref="M38:M39"/>
    <mergeCell ref="T38:T39"/>
    <mergeCell ref="I38:I39"/>
    <mergeCell ref="D38:D39"/>
    <mergeCell ref="C38:C39"/>
    <mergeCell ref="B38:B39"/>
    <mergeCell ref="A38:A39"/>
    <mergeCell ref="S38:S39"/>
    <mergeCell ref="R38:R39"/>
    <mergeCell ref="Q38:Q39"/>
    <mergeCell ref="P38:P39"/>
    <mergeCell ref="H38:H39"/>
    <mergeCell ref="G38:G39"/>
    <mergeCell ref="F38:F39"/>
    <mergeCell ref="E38:E39"/>
    <mergeCell ref="A53:A55"/>
    <mergeCell ref="R49:R50"/>
    <mergeCell ref="Q49:Q50"/>
    <mergeCell ref="P49:P50"/>
    <mergeCell ref="O49:O50"/>
    <mergeCell ref="N49:N50"/>
    <mergeCell ref="H49:H50"/>
    <mergeCell ref="G49:G50"/>
    <mergeCell ref="I49:I50"/>
    <mergeCell ref="A51:A52"/>
    <mergeCell ref="B51:B52"/>
    <mergeCell ref="F49:F50"/>
    <mergeCell ref="E49:E50"/>
    <mergeCell ref="T53:T55"/>
    <mergeCell ref="I53:I55"/>
    <mergeCell ref="H53:H55"/>
    <mergeCell ref="G53:G55"/>
    <mergeCell ref="F53:F55"/>
    <mergeCell ref="E53:E55"/>
    <mergeCell ref="D53:D55"/>
    <mergeCell ref="C53:C55"/>
    <mergeCell ref="B53:B55"/>
    <mergeCell ref="S53:S55"/>
    <mergeCell ref="R53:R55"/>
    <mergeCell ref="Q53:Q55"/>
    <mergeCell ref="P53:P55"/>
    <mergeCell ref="O53:O55"/>
    <mergeCell ref="N53:N55"/>
    <mergeCell ref="M53:M55"/>
    <mergeCell ref="A34:A35"/>
    <mergeCell ref="I34:I35"/>
    <mergeCell ref="Q34:Q35"/>
    <mergeCell ref="P34:P35"/>
    <mergeCell ref="O34:O35"/>
    <mergeCell ref="N34:N35"/>
    <mergeCell ref="M34:M35"/>
    <mergeCell ref="S34:S35"/>
    <mergeCell ref="R32:R33"/>
    <mergeCell ref="Q32:Q33"/>
    <mergeCell ref="P32:P33"/>
    <mergeCell ref="O32:O33"/>
    <mergeCell ref="N32:N33"/>
    <mergeCell ref="M32:M33"/>
    <mergeCell ref="R34:R35"/>
    <mergeCell ref="H34:H35"/>
    <mergeCell ref="G34:G35"/>
    <mergeCell ref="F34:F35"/>
    <mergeCell ref="E34:E35"/>
    <mergeCell ref="D34:D35"/>
    <mergeCell ref="B34:B35"/>
    <mergeCell ref="B26:B27"/>
    <mergeCell ref="T34:T35"/>
    <mergeCell ref="T30:T31"/>
    <mergeCell ref="S30:S31"/>
    <mergeCell ref="R30:R31"/>
    <mergeCell ref="Q30:Q31"/>
    <mergeCell ref="P30:P31"/>
    <mergeCell ref="O30:O31"/>
    <mergeCell ref="N30:N31"/>
    <mergeCell ref="M30:M31"/>
    <mergeCell ref="Q28:Q29"/>
    <mergeCell ref="C30:C31"/>
    <mergeCell ref="I30:I31"/>
    <mergeCell ref="H30:H31"/>
    <mergeCell ref="T32:T33"/>
    <mergeCell ref="S32:S33"/>
    <mergeCell ref="I32:I33"/>
    <mergeCell ref="H32:H33"/>
    <mergeCell ref="G32:G33"/>
    <mergeCell ref="S26:S27"/>
    <mergeCell ref="N26:N27"/>
    <mergeCell ref="M26:M27"/>
    <mergeCell ref="H16:H17"/>
    <mergeCell ref="E18:E19"/>
    <mergeCell ref="T18:T19"/>
    <mergeCell ref="A26:A27"/>
    <mergeCell ref="G22:G23"/>
    <mergeCell ref="I26:I27"/>
    <mergeCell ref="H26:H27"/>
    <mergeCell ref="G26:G27"/>
    <mergeCell ref="T28:T29"/>
    <mergeCell ref="S28:S29"/>
    <mergeCell ref="I28:I29"/>
    <mergeCell ref="H28:H29"/>
    <mergeCell ref="G28:G29"/>
    <mergeCell ref="Q22:Q23"/>
    <mergeCell ref="P22:P23"/>
    <mergeCell ref="O22:O23"/>
    <mergeCell ref="N22:N23"/>
    <mergeCell ref="M22:M23"/>
    <mergeCell ref="T26:T27"/>
    <mergeCell ref="B28:B29"/>
    <mergeCell ref="P28:P29"/>
    <mergeCell ref="O28:O29"/>
    <mergeCell ref="N28:N29"/>
    <mergeCell ref="M28:M29"/>
    <mergeCell ref="S18:S19"/>
    <mergeCell ref="R18:R19"/>
    <mergeCell ref="Q18:Q19"/>
    <mergeCell ref="I10:I13"/>
    <mergeCell ref="D16:D17"/>
    <mergeCell ref="I16:I17"/>
    <mergeCell ref="M16:M17"/>
    <mergeCell ref="D18:D19"/>
    <mergeCell ref="T20:T21"/>
    <mergeCell ref="S20:S21"/>
    <mergeCell ref="R20:R21"/>
    <mergeCell ref="Q20:Q21"/>
    <mergeCell ref="P20:P21"/>
    <mergeCell ref="O20:O21"/>
    <mergeCell ref="N20:N21"/>
    <mergeCell ref="M20:M21"/>
    <mergeCell ref="D20:D21"/>
    <mergeCell ref="T16:T17"/>
    <mergeCell ref="S16:S17"/>
    <mergeCell ref="R16:R17"/>
    <mergeCell ref="Q16:Q17"/>
    <mergeCell ref="P16:P17"/>
    <mergeCell ref="O16:O17"/>
    <mergeCell ref="N16:N17"/>
    <mergeCell ref="T22:T23"/>
    <mergeCell ref="S22:S23"/>
    <mergeCell ref="R22:R23"/>
    <mergeCell ref="O24:O25"/>
    <mergeCell ref="M24:M25"/>
    <mergeCell ref="N24:N25"/>
    <mergeCell ref="R24:R25"/>
    <mergeCell ref="S24:S25"/>
    <mergeCell ref="T24:T25"/>
    <mergeCell ref="Q24:Q25"/>
    <mergeCell ref="A56:L56"/>
    <mergeCell ref="A57:L57"/>
    <mergeCell ref="A59:T60"/>
    <mergeCell ref="P10:P13"/>
    <mergeCell ref="Q10:Q13"/>
    <mergeCell ref="R10:R13"/>
    <mergeCell ref="S10:S13"/>
    <mergeCell ref="T10:T13"/>
    <mergeCell ref="A47:L47"/>
    <mergeCell ref="H10:H13"/>
    <mergeCell ref="M10:M13"/>
    <mergeCell ref="N10:N13"/>
    <mergeCell ref="O10:O13"/>
    <mergeCell ref="H14:H15"/>
    <mergeCell ref="G14:G15"/>
    <mergeCell ref="T49:T50"/>
    <mergeCell ref="B49:B50"/>
    <mergeCell ref="A49:A50"/>
    <mergeCell ref="M49:M50"/>
    <mergeCell ref="S49:S50"/>
    <mergeCell ref="E14:E15"/>
    <mergeCell ref="T14:T15"/>
    <mergeCell ref="S14:S15"/>
    <mergeCell ref="G30:G31"/>
    <mergeCell ref="R8:R9"/>
    <mergeCell ref="S8:S9"/>
    <mergeCell ref="N8:N9"/>
    <mergeCell ref="O8:O9"/>
    <mergeCell ref="I8:I9"/>
    <mergeCell ref="A14:A15"/>
    <mergeCell ref="M14:M15"/>
    <mergeCell ref="D14:D15"/>
    <mergeCell ref="B14:B15"/>
    <mergeCell ref="H8:H9"/>
    <mergeCell ref="M8:M9"/>
    <mergeCell ref="D10:D13"/>
    <mergeCell ref="E10:E13"/>
    <mergeCell ref="G10:G13"/>
    <mergeCell ref="R14:R15"/>
    <mergeCell ref="Q14:Q15"/>
    <mergeCell ref="P14:P15"/>
    <mergeCell ref="O14:O15"/>
    <mergeCell ref="N14:N15"/>
    <mergeCell ref="F14:F15"/>
    <mergeCell ref="I14:I15"/>
    <mergeCell ref="F8:F9"/>
    <mergeCell ref="G8:G9"/>
    <mergeCell ref="A6:T6"/>
    <mergeCell ref="A7:T7"/>
    <mergeCell ref="A8:A9"/>
    <mergeCell ref="B8:B9"/>
    <mergeCell ref="D8:D9"/>
    <mergeCell ref="E8:E9"/>
    <mergeCell ref="C1:C2"/>
    <mergeCell ref="B5:C5"/>
    <mergeCell ref="T8:T9"/>
    <mergeCell ref="P8:P9"/>
    <mergeCell ref="N1:S1"/>
    <mergeCell ref="A1:A2"/>
    <mergeCell ref="B1:B2"/>
    <mergeCell ref="D1:D2"/>
    <mergeCell ref="E1:E2"/>
    <mergeCell ref="F1:F2"/>
    <mergeCell ref="G1:G2"/>
    <mergeCell ref="H1:H2"/>
    <mergeCell ref="J1:J2"/>
    <mergeCell ref="K1:K2"/>
    <mergeCell ref="L1:L2"/>
    <mergeCell ref="M1:M2"/>
    <mergeCell ref="I1:I2"/>
    <mergeCell ref="Q8:Q9"/>
    <mergeCell ref="F16:F17"/>
    <mergeCell ref="E16:E17"/>
    <mergeCell ref="B18:B19"/>
    <mergeCell ref="I18:I19"/>
    <mergeCell ref="E22:E23"/>
    <mergeCell ref="A24:A25"/>
    <mergeCell ref="I22:I23"/>
    <mergeCell ref="H22:H23"/>
    <mergeCell ref="P24:P25"/>
    <mergeCell ref="G18:G19"/>
    <mergeCell ref="F18:F19"/>
    <mergeCell ref="A20:A21"/>
    <mergeCell ref="B20:B21"/>
    <mergeCell ref="F22:F23"/>
    <mergeCell ref="P18:P19"/>
    <mergeCell ref="O18:O19"/>
    <mergeCell ref="N18:N19"/>
    <mergeCell ref="M18:M19"/>
    <mergeCell ref="H18:H19"/>
    <mergeCell ref="D22:D23"/>
    <mergeCell ref="B22:B23"/>
    <mergeCell ref="A22:A23"/>
    <mergeCell ref="G16:G17"/>
    <mergeCell ref="I24:I25"/>
    <mergeCell ref="T51:T52"/>
    <mergeCell ref="S51:S52"/>
    <mergeCell ref="R51:R52"/>
    <mergeCell ref="Q51:Q52"/>
    <mergeCell ref="P51:P52"/>
    <mergeCell ref="O51:O52"/>
    <mergeCell ref="N51:N52"/>
    <mergeCell ref="M51:M52"/>
    <mergeCell ref="C51:C52"/>
    <mergeCell ref="I51:I52"/>
    <mergeCell ref="H51:H52"/>
    <mergeCell ref="G51:G52"/>
    <mergeCell ref="F51:F52"/>
    <mergeCell ref="E51:E52"/>
    <mergeCell ref="D51:D52"/>
    <mergeCell ref="I20:I21"/>
    <mergeCell ref="H20:H21"/>
    <mergeCell ref="G20:G21"/>
    <mergeCell ref="F20:F21"/>
    <mergeCell ref="E20:E21"/>
    <mergeCell ref="G36:G37"/>
    <mergeCell ref="F36:F37"/>
    <mergeCell ref="E36:E37"/>
    <mergeCell ref="F26:F27"/>
    <mergeCell ref="F30:F31"/>
    <mergeCell ref="E30:E31"/>
    <mergeCell ref="F32:F33"/>
    <mergeCell ref="E32:E33"/>
    <mergeCell ref="B36:B37"/>
    <mergeCell ref="C49:C50"/>
    <mergeCell ref="H24:H25"/>
    <mergeCell ref="G24:G25"/>
    <mergeCell ref="F24:F25"/>
    <mergeCell ref="F28:F29"/>
    <mergeCell ref="E28:E29"/>
    <mergeCell ref="D28:D29"/>
    <mergeCell ref="E24:E25"/>
    <mergeCell ref="D24:D25"/>
    <mergeCell ref="E26:E27"/>
    <mergeCell ref="D26:D27"/>
    <mergeCell ref="H36:H37"/>
    <mergeCell ref="D49:D50"/>
    <mergeCell ref="D36:D37"/>
    <mergeCell ref="C36:C37"/>
    <mergeCell ref="D30:D31"/>
    <mergeCell ref="D32:D33"/>
    <mergeCell ref="A48:T48"/>
    <mergeCell ref="R26:R27"/>
    <mergeCell ref="Q26:Q27"/>
    <mergeCell ref="P26:P27"/>
    <mergeCell ref="O26:O27"/>
    <mergeCell ref="R28:R29"/>
    <mergeCell ref="A36:A37"/>
    <mergeCell ref="C8:C9"/>
    <mergeCell ref="C14:C15"/>
    <mergeCell ref="C16:C17"/>
    <mergeCell ref="C18:C19"/>
    <mergeCell ref="C20:C21"/>
    <mergeCell ref="C22:C23"/>
    <mergeCell ref="C24:C25"/>
    <mergeCell ref="C26:C27"/>
    <mergeCell ref="C28:C29"/>
    <mergeCell ref="C10:C13"/>
    <mergeCell ref="C32:C33"/>
    <mergeCell ref="C34:C35"/>
    <mergeCell ref="B24:B25"/>
    <mergeCell ref="A18:A19"/>
    <mergeCell ref="A16:A17"/>
    <mergeCell ref="A10:A13"/>
    <mergeCell ref="B10:B13"/>
    <mergeCell ref="A32:A33"/>
    <mergeCell ref="B32:B33"/>
    <mergeCell ref="B30:B31"/>
    <mergeCell ref="A30:A31"/>
    <mergeCell ref="A28:A29"/>
    <mergeCell ref="B16:B17"/>
    <mergeCell ref="T36:T37"/>
    <mergeCell ref="S36:S37"/>
    <mergeCell ref="R36:R37"/>
    <mergeCell ref="Q36:Q37"/>
    <mergeCell ref="P36:P37"/>
    <mergeCell ref="O36:O37"/>
    <mergeCell ref="N36:N37"/>
    <mergeCell ref="M36:M37"/>
    <mergeCell ref="I36:I37"/>
    <mergeCell ref="T42:T44"/>
    <mergeCell ref="S42:S44"/>
    <mergeCell ref="R42:R44"/>
    <mergeCell ref="Q42:Q44"/>
    <mergeCell ref="P42:P44"/>
    <mergeCell ref="O42:O44"/>
    <mergeCell ref="N42:N44"/>
    <mergeCell ref="M42:M44"/>
    <mergeCell ref="I42:I44"/>
    <mergeCell ref="H45:H46"/>
    <mergeCell ref="G45:G46"/>
    <mergeCell ref="F45:F46"/>
    <mergeCell ref="E45:E46"/>
    <mergeCell ref="D45:D46"/>
    <mergeCell ref="C45:C46"/>
    <mergeCell ref="B45:B46"/>
    <mergeCell ref="A45:A46"/>
    <mergeCell ref="H42:H44"/>
    <mergeCell ref="G42:G44"/>
    <mergeCell ref="F42:F44"/>
    <mergeCell ref="E42:E44"/>
    <mergeCell ref="D42:D44"/>
    <mergeCell ref="C42:C44"/>
    <mergeCell ref="B42:B44"/>
    <mergeCell ref="A42:A44"/>
    <mergeCell ref="Q45:Q46"/>
    <mergeCell ref="P45:P46"/>
    <mergeCell ref="O45:O46"/>
    <mergeCell ref="N45:N46"/>
    <mergeCell ref="M45:M46"/>
    <mergeCell ref="T45:T46"/>
    <mergeCell ref="S45:S46"/>
    <mergeCell ref="R45:R46"/>
    <mergeCell ref="I45:I46"/>
  </mergeCells>
  <pageMargins left="0.95" right="0.7" top="0.49" bottom="0.28000000000000003" header="0.55000000000000004" footer="0.3"/>
  <pageSetup paperSize="9" scale="30" fitToHeight="0" orientation="landscape" r:id="rId1"/>
  <headerFooter>
    <oddHeader xml:space="preserve">&amp;C&amp;"Trebuchet MS,Bold"&amp;12List of contracted projects/Lista proiectelor contractate 
</oddHeader>
    <oddFooter>&amp;L&amp;P/&amp;N</oddFooter>
  </headerFooter>
  <rowBreaks count="1" manualBreakCount="1">
    <brk id="37" max="1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205"/>
  <sheetViews>
    <sheetView view="pageBreakPreview" zoomScale="85" zoomScaleNormal="100" zoomScaleSheetLayoutView="85" zoomScalePageLayoutView="82" workbookViewId="0">
      <selection sqref="A1:A2"/>
    </sheetView>
  </sheetViews>
  <sheetFormatPr defaultRowHeight="13.2" x14ac:dyDescent="0.25"/>
  <cols>
    <col min="1" max="1" width="11.33203125" style="2" customWidth="1"/>
    <col min="2" max="3" width="19.44140625" style="2" customWidth="1"/>
    <col min="4" max="4" width="38.88671875" style="21" customWidth="1"/>
    <col min="5" max="5" width="34" style="22" customWidth="1"/>
    <col min="6" max="6" width="22.5546875" style="2" customWidth="1"/>
    <col min="7" max="7" width="13.5546875" style="2" customWidth="1"/>
    <col min="8" max="8" width="14.109375" style="2" customWidth="1"/>
    <col min="9" max="9" width="16.33203125" style="2" customWidth="1"/>
    <col min="10" max="10" width="26.5546875" style="23" customWidth="1"/>
    <col min="11" max="11" width="12.88671875" style="2" customWidth="1"/>
    <col min="12" max="12" width="16.33203125" style="2" customWidth="1"/>
    <col min="13" max="13" width="18.44140625" style="2" customWidth="1"/>
    <col min="14" max="14" width="20.6640625" style="2" customWidth="1"/>
    <col min="15" max="15" width="25.109375" style="2" customWidth="1"/>
    <col min="16" max="16" width="10.109375" style="2" customWidth="1"/>
    <col min="17" max="17" width="22.109375" style="2" customWidth="1"/>
    <col min="18" max="18" width="19.5546875" style="2" customWidth="1"/>
    <col min="19" max="19" width="21.88671875" style="2" customWidth="1"/>
    <col min="20" max="20" width="16.109375" style="2" customWidth="1"/>
    <col min="21" max="21" width="24.109375" style="2" customWidth="1"/>
    <col min="22" max="22" width="14" style="2" bestFit="1" customWidth="1"/>
    <col min="23" max="258" width="8.88671875" style="2"/>
    <col min="259" max="259" width="11.33203125" style="2" customWidth="1"/>
    <col min="260" max="260" width="19.44140625" style="2" customWidth="1"/>
    <col min="261" max="261" width="38.88671875" style="2" customWidth="1"/>
    <col min="262" max="262" width="34" style="2" customWidth="1"/>
    <col min="263" max="263" width="22.5546875" style="2" customWidth="1"/>
    <col min="264" max="264" width="13.5546875" style="2" customWidth="1"/>
    <col min="265" max="265" width="14.109375" style="2" customWidth="1"/>
    <col min="266" max="266" width="26.5546875" style="2" customWidth="1"/>
    <col min="267" max="267" width="12.88671875" style="2" customWidth="1"/>
    <col min="268" max="268" width="16.33203125" style="2" customWidth="1"/>
    <col min="269" max="269" width="18.44140625" style="2" customWidth="1"/>
    <col min="270" max="270" width="20.6640625" style="2" customWidth="1"/>
    <col min="271" max="271" width="25.109375" style="2" customWidth="1"/>
    <col min="272" max="272" width="10.109375" style="2" customWidth="1"/>
    <col min="273" max="273" width="22.109375" style="2" customWidth="1"/>
    <col min="274" max="274" width="19.5546875" style="2" customWidth="1"/>
    <col min="275" max="275" width="21.88671875" style="2" customWidth="1"/>
    <col min="276" max="276" width="16.109375" style="2" customWidth="1"/>
    <col min="277" max="277" width="24.109375" style="2" customWidth="1"/>
    <col min="278" max="278" width="14" style="2" bestFit="1" customWidth="1"/>
    <col min="279" max="514" width="8.88671875" style="2"/>
    <col min="515" max="515" width="11.33203125" style="2" customWidth="1"/>
    <col min="516" max="516" width="19.44140625" style="2" customWidth="1"/>
    <col min="517" max="517" width="38.88671875" style="2" customWidth="1"/>
    <col min="518" max="518" width="34" style="2" customWidth="1"/>
    <col min="519" max="519" width="22.5546875" style="2" customWidth="1"/>
    <col min="520" max="520" width="13.5546875" style="2" customWidth="1"/>
    <col min="521" max="521" width="14.109375" style="2" customWidth="1"/>
    <col min="522" max="522" width="26.5546875" style="2" customWidth="1"/>
    <col min="523" max="523" width="12.88671875" style="2" customWidth="1"/>
    <col min="524" max="524" width="16.33203125" style="2" customWidth="1"/>
    <col min="525" max="525" width="18.44140625" style="2" customWidth="1"/>
    <col min="526" max="526" width="20.6640625" style="2" customWidth="1"/>
    <col min="527" max="527" width="25.109375" style="2" customWidth="1"/>
    <col min="528" max="528" width="10.109375" style="2" customWidth="1"/>
    <col min="529" max="529" width="22.109375" style="2" customWidth="1"/>
    <col min="530" max="530" width="19.5546875" style="2" customWidth="1"/>
    <col min="531" max="531" width="21.88671875" style="2" customWidth="1"/>
    <col min="532" max="532" width="16.109375" style="2" customWidth="1"/>
    <col min="533" max="533" width="24.109375" style="2" customWidth="1"/>
    <col min="534" max="534" width="14" style="2" bestFit="1" customWidth="1"/>
    <col min="535" max="770" width="8.88671875" style="2"/>
    <col min="771" max="771" width="11.33203125" style="2" customWidth="1"/>
    <col min="772" max="772" width="19.44140625" style="2" customWidth="1"/>
    <col min="773" max="773" width="38.88671875" style="2" customWidth="1"/>
    <col min="774" max="774" width="34" style="2" customWidth="1"/>
    <col min="775" max="775" width="22.5546875" style="2" customWidth="1"/>
    <col min="776" max="776" width="13.5546875" style="2" customWidth="1"/>
    <col min="777" max="777" width="14.109375" style="2" customWidth="1"/>
    <col min="778" max="778" width="26.5546875" style="2" customWidth="1"/>
    <col min="779" max="779" width="12.88671875" style="2" customWidth="1"/>
    <col min="780" max="780" width="16.33203125" style="2" customWidth="1"/>
    <col min="781" max="781" width="18.44140625" style="2" customWidth="1"/>
    <col min="782" max="782" width="20.6640625" style="2" customWidth="1"/>
    <col min="783" max="783" width="25.109375" style="2" customWidth="1"/>
    <col min="784" max="784" width="10.109375" style="2" customWidth="1"/>
    <col min="785" max="785" width="22.109375" style="2" customWidth="1"/>
    <col min="786" max="786" width="19.5546875" style="2" customWidth="1"/>
    <col min="787" max="787" width="21.88671875" style="2" customWidth="1"/>
    <col min="788" max="788" width="16.109375" style="2" customWidth="1"/>
    <col min="789" max="789" width="24.109375" style="2" customWidth="1"/>
    <col min="790" max="790" width="14" style="2" bestFit="1" customWidth="1"/>
    <col min="791" max="1026" width="8.88671875" style="2"/>
    <col min="1027" max="1027" width="11.33203125" style="2" customWidth="1"/>
    <col min="1028" max="1028" width="19.44140625" style="2" customWidth="1"/>
    <col min="1029" max="1029" width="38.88671875" style="2" customWidth="1"/>
    <col min="1030" max="1030" width="34" style="2" customWidth="1"/>
    <col min="1031" max="1031" width="22.5546875" style="2" customWidth="1"/>
    <col min="1032" max="1032" width="13.5546875" style="2" customWidth="1"/>
    <col min="1033" max="1033" width="14.109375" style="2" customWidth="1"/>
    <col min="1034" max="1034" width="26.5546875" style="2" customWidth="1"/>
    <col min="1035" max="1035" width="12.88671875" style="2" customWidth="1"/>
    <col min="1036" max="1036" width="16.33203125" style="2" customWidth="1"/>
    <col min="1037" max="1037" width="18.44140625" style="2" customWidth="1"/>
    <col min="1038" max="1038" width="20.6640625" style="2" customWidth="1"/>
    <col min="1039" max="1039" width="25.109375" style="2" customWidth="1"/>
    <col min="1040" max="1040" width="10.109375" style="2" customWidth="1"/>
    <col min="1041" max="1041" width="22.109375" style="2" customWidth="1"/>
    <col min="1042" max="1042" width="19.5546875" style="2" customWidth="1"/>
    <col min="1043" max="1043" width="21.88671875" style="2" customWidth="1"/>
    <col min="1044" max="1044" width="16.109375" style="2" customWidth="1"/>
    <col min="1045" max="1045" width="24.109375" style="2" customWidth="1"/>
    <col min="1046" max="1046" width="14" style="2" bestFit="1" customWidth="1"/>
    <col min="1047" max="1282" width="8.88671875" style="2"/>
    <col min="1283" max="1283" width="11.33203125" style="2" customWidth="1"/>
    <col min="1284" max="1284" width="19.44140625" style="2" customWidth="1"/>
    <col min="1285" max="1285" width="38.88671875" style="2" customWidth="1"/>
    <col min="1286" max="1286" width="34" style="2" customWidth="1"/>
    <col min="1287" max="1287" width="22.5546875" style="2" customWidth="1"/>
    <col min="1288" max="1288" width="13.5546875" style="2" customWidth="1"/>
    <col min="1289" max="1289" width="14.109375" style="2" customWidth="1"/>
    <col min="1290" max="1290" width="26.5546875" style="2" customWidth="1"/>
    <col min="1291" max="1291" width="12.88671875" style="2" customWidth="1"/>
    <col min="1292" max="1292" width="16.33203125" style="2" customWidth="1"/>
    <col min="1293" max="1293" width="18.44140625" style="2" customWidth="1"/>
    <col min="1294" max="1294" width="20.6640625" style="2" customWidth="1"/>
    <col min="1295" max="1295" width="25.109375" style="2" customWidth="1"/>
    <col min="1296" max="1296" width="10.109375" style="2" customWidth="1"/>
    <col min="1297" max="1297" width="22.109375" style="2" customWidth="1"/>
    <col min="1298" max="1298" width="19.5546875" style="2" customWidth="1"/>
    <col min="1299" max="1299" width="21.88671875" style="2" customWidth="1"/>
    <col min="1300" max="1300" width="16.109375" style="2" customWidth="1"/>
    <col min="1301" max="1301" width="24.109375" style="2" customWidth="1"/>
    <col min="1302" max="1302" width="14" style="2" bestFit="1" customWidth="1"/>
    <col min="1303" max="1538" width="8.88671875" style="2"/>
    <col min="1539" max="1539" width="11.33203125" style="2" customWidth="1"/>
    <col min="1540" max="1540" width="19.44140625" style="2" customWidth="1"/>
    <col min="1541" max="1541" width="38.88671875" style="2" customWidth="1"/>
    <col min="1542" max="1542" width="34" style="2" customWidth="1"/>
    <col min="1543" max="1543" width="22.5546875" style="2" customWidth="1"/>
    <col min="1544" max="1544" width="13.5546875" style="2" customWidth="1"/>
    <col min="1545" max="1545" width="14.109375" style="2" customWidth="1"/>
    <col min="1546" max="1546" width="26.5546875" style="2" customWidth="1"/>
    <col min="1547" max="1547" width="12.88671875" style="2" customWidth="1"/>
    <col min="1548" max="1548" width="16.33203125" style="2" customWidth="1"/>
    <col min="1549" max="1549" width="18.44140625" style="2" customWidth="1"/>
    <col min="1550" max="1550" width="20.6640625" style="2" customWidth="1"/>
    <col min="1551" max="1551" width="25.109375" style="2" customWidth="1"/>
    <col min="1552" max="1552" width="10.109375" style="2" customWidth="1"/>
    <col min="1553" max="1553" width="22.109375" style="2" customWidth="1"/>
    <col min="1554" max="1554" width="19.5546875" style="2" customWidth="1"/>
    <col min="1555" max="1555" width="21.88671875" style="2" customWidth="1"/>
    <col min="1556" max="1556" width="16.109375" style="2" customWidth="1"/>
    <col min="1557" max="1557" width="24.109375" style="2" customWidth="1"/>
    <col min="1558" max="1558" width="14" style="2" bestFit="1" customWidth="1"/>
    <col min="1559" max="1794" width="8.88671875" style="2"/>
    <col min="1795" max="1795" width="11.33203125" style="2" customWidth="1"/>
    <col min="1796" max="1796" width="19.44140625" style="2" customWidth="1"/>
    <col min="1797" max="1797" width="38.88671875" style="2" customWidth="1"/>
    <col min="1798" max="1798" width="34" style="2" customWidth="1"/>
    <col min="1799" max="1799" width="22.5546875" style="2" customWidth="1"/>
    <col min="1800" max="1800" width="13.5546875" style="2" customWidth="1"/>
    <col min="1801" max="1801" width="14.109375" style="2" customWidth="1"/>
    <col min="1802" max="1802" width="26.5546875" style="2" customWidth="1"/>
    <col min="1803" max="1803" width="12.88671875" style="2" customWidth="1"/>
    <col min="1804" max="1804" width="16.33203125" style="2" customWidth="1"/>
    <col min="1805" max="1805" width="18.44140625" style="2" customWidth="1"/>
    <col min="1806" max="1806" width="20.6640625" style="2" customWidth="1"/>
    <col min="1807" max="1807" width="25.109375" style="2" customWidth="1"/>
    <col min="1808" max="1808" width="10.109375" style="2" customWidth="1"/>
    <col min="1809" max="1809" width="22.109375" style="2" customWidth="1"/>
    <col min="1810" max="1810" width="19.5546875" style="2" customWidth="1"/>
    <col min="1811" max="1811" width="21.88671875" style="2" customWidth="1"/>
    <col min="1812" max="1812" width="16.109375" style="2" customWidth="1"/>
    <col min="1813" max="1813" width="24.109375" style="2" customWidth="1"/>
    <col min="1814" max="1814" width="14" style="2" bestFit="1" customWidth="1"/>
    <col min="1815" max="2050" width="8.88671875" style="2"/>
    <col min="2051" max="2051" width="11.33203125" style="2" customWidth="1"/>
    <col min="2052" max="2052" width="19.44140625" style="2" customWidth="1"/>
    <col min="2053" max="2053" width="38.88671875" style="2" customWidth="1"/>
    <col min="2054" max="2054" width="34" style="2" customWidth="1"/>
    <col min="2055" max="2055" width="22.5546875" style="2" customWidth="1"/>
    <col min="2056" max="2056" width="13.5546875" style="2" customWidth="1"/>
    <col min="2057" max="2057" width="14.109375" style="2" customWidth="1"/>
    <col min="2058" max="2058" width="26.5546875" style="2" customWidth="1"/>
    <col min="2059" max="2059" width="12.88671875" style="2" customWidth="1"/>
    <col min="2060" max="2060" width="16.33203125" style="2" customWidth="1"/>
    <col min="2061" max="2061" width="18.44140625" style="2" customWidth="1"/>
    <col min="2062" max="2062" width="20.6640625" style="2" customWidth="1"/>
    <col min="2063" max="2063" width="25.109375" style="2" customWidth="1"/>
    <col min="2064" max="2064" width="10.109375" style="2" customWidth="1"/>
    <col min="2065" max="2065" width="22.109375" style="2" customWidth="1"/>
    <col min="2066" max="2066" width="19.5546875" style="2" customWidth="1"/>
    <col min="2067" max="2067" width="21.88671875" style="2" customWidth="1"/>
    <col min="2068" max="2068" width="16.109375" style="2" customWidth="1"/>
    <col min="2069" max="2069" width="24.109375" style="2" customWidth="1"/>
    <col min="2070" max="2070" width="14" style="2" bestFit="1" customWidth="1"/>
    <col min="2071" max="2306" width="8.88671875" style="2"/>
    <col min="2307" max="2307" width="11.33203125" style="2" customWidth="1"/>
    <col min="2308" max="2308" width="19.44140625" style="2" customWidth="1"/>
    <col min="2309" max="2309" width="38.88671875" style="2" customWidth="1"/>
    <col min="2310" max="2310" width="34" style="2" customWidth="1"/>
    <col min="2311" max="2311" width="22.5546875" style="2" customWidth="1"/>
    <col min="2312" max="2312" width="13.5546875" style="2" customWidth="1"/>
    <col min="2313" max="2313" width="14.109375" style="2" customWidth="1"/>
    <col min="2314" max="2314" width="26.5546875" style="2" customWidth="1"/>
    <col min="2315" max="2315" width="12.88671875" style="2" customWidth="1"/>
    <col min="2316" max="2316" width="16.33203125" style="2" customWidth="1"/>
    <col min="2317" max="2317" width="18.44140625" style="2" customWidth="1"/>
    <col min="2318" max="2318" width="20.6640625" style="2" customWidth="1"/>
    <col min="2319" max="2319" width="25.109375" style="2" customWidth="1"/>
    <col min="2320" max="2320" width="10.109375" style="2" customWidth="1"/>
    <col min="2321" max="2321" width="22.109375" style="2" customWidth="1"/>
    <col min="2322" max="2322" width="19.5546875" style="2" customWidth="1"/>
    <col min="2323" max="2323" width="21.88671875" style="2" customWidth="1"/>
    <col min="2324" max="2324" width="16.109375" style="2" customWidth="1"/>
    <col min="2325" max="2325" width="24.109375" style="2" customWidth="1"/>
    <col min="2326" max="2326" width="14" style="2" bestFit="1" customWidth="1"/>
    <col min="2327" max="2562" width="8.88671875" style="2"/>
    <col min="2563" max="2563" width="11.33203125" style="2" customWidth="1"/>
    <col min="2564" max="2564" width="19.44140625" style="2" customWidth="1"/>
    <col min="2565" max="2565" width="38.88671875" style="2" customWidth="1"/>
    <col min="2566" max="2566" width="34" style="2" customWidth="1"/>
    <col min="2567" max="2567" width="22.5546875" style="2" customWidth="1"/>
    <col min="2568" max="2568" width="13.5546875" style="2" customWidth="1"/>
    <col min="2569" max="2569" width="14.109375" style="2" customWidth="1"/>
    <col min="2570" max="2570" width="26.5546875" style="2" customWidth="1"/>
    <col min="2571" max="2571" width="12.88671875" style="2" customWidth="1"/>
    <col min="2572" max="2572" width="16.33203125" style="2" customWidth="1"/>
    <col min="2573" max="2573" width="18.44140625" style="2" customWidth="1"/>
    <col min="2574" max="2574" width="20.6640625" style="2" customWidth="1"/>
    <col min="2575" max="2575" width="25.109375" style="2" customWidth="1"/>
    <col min="2576" max="2576" width="10.109375" style="2" customWidth="1"/>
    <col min="2577" max="2577" width="22.109375" style="2" customWidth="1"/>
    <col min="2578" max="2578" width="19.5546875" style="2" customWidth="1"/>
    <col min="2579" max="2579" width="21.88671875" style="2" customWidth="1"/>
    <col min="2580" max="2580" width="16.109375" style="2" customWidth="1"/>
    <col min="2581" max="2581" width="24.109375" style="2" customWidth="1"/>
    <col min="2582" max="2582" width="14" style="2" bestFit="1" customWidth="1"/>
    <col min="2583" max="2818" width="8.88671875" style="2"/>
    <col min="2819" max="2819" width="11.33203125" style="2" customWidth="1"/>
    <col min="2820" max="2820" width="19.44140625" style="2" customWidth="1"/>
    <col min="2821" max="2821" width="38.88671875" style="2" customWidth="1"/>
    <col min="2822" max="2822" width="34" style="2" customWidth="1"/>
    <col min="2823" max="2823" width="22.5546875" style="2" customWidth="1"/>
    <col min="2824" max="2824" width="13.5546875" style="2" customWidth="1"/>
    <col min="2825" max="2825" width="14.109375" style="2" customWidth="1"/>
    <col min="2826" max="2826" width="26.5546875" style="2" customWidth="1"/>
    <col min="2827" max="2827" width="12.88671875" style="2" customWidth="1"/>
    <col min="2828" max="2828" width="16.33203125" style="2" customWidth="1"/>
    <col min="2829" max="2829" width="18.44140625" style="2" customWidth="1"/>
    <col min="2830" max="2830" width="20.6640625" style="2" customWidth="1"/>
    <col min="2831" max="2831" width="25.109375" style="2" customWidth="1"/>
    <col min="2832" max="2832" width="10.109375" style="2" customWidth="1"/>
    <col min="2833" max="2833" width="22.109375" style="2" customWidth="1"/>
    <col min="2834" max="2834" width="19.5546875" style="2" customWidth="1"/>
    <col min="2835" max="2835" width="21.88671875" style="2" customWidth="1"/>
    <col min="2836" max="2836" width="16.109375" style="2" customWidth="1"/>
    <col min="2837" max="2837" width="24.109375" style="2" customWidth="1"/>
    <col min="2838" max="2838" width="14" style="2" bestFit="1" customWidth="1"/>
    <col min="2839" max="3074" width="8.88671875" style="2"/>
    <col min="3075" max="3075" width="11.33203125" style="2" customWidth="1"/>
    <col min="3076" max="3076" width="19.44140625" style="2" customWidth="1"/>
    <col min="3077" max="3077" width="38.88671875" style="2" customWidth="1"/>
    <col min="3078" max="3078" width="34" style="2" customWidth="1"/>
    <col min="3079" max="3079" width="22.5546875" style="2" customWidth="1"/>
    <col min="3080" max="3080" width="13.5546875" style="2" customWidth="1"/>
    <col min="3081" max="3081" width="14.109375" style="2" customWidth="1"/>
    <col min="3082" max="3082" width="26.5546875" style="2" customWidth="1"/>
    <col min="3083" max="3083" width="12.88671875" style="2" customWidth="1"/>
    <col min="3084" max="3084" width="16.33203125" style="2" customWidth="1"/>
    <col min="3085" max="3085" width="18.44140625" style="2" customWidth="1"/>
    <col min="3086" max="3086" width="20.6640625" style="2" customWidth="1"/>
    <col min="3087" max="3087" width="25.109375" style="2" customWidth="1"/>
    <col min="3088" max="3088" width="10.109375" style="2" customWidth="1"/>
    <col min="3089" max="3089" width="22.109375" style="2" customWidth="1"/>
    <col min="3090" max="3090" width="19.5546875" style="2" customWidth="1"/>
    <col min="3091" max="3091" width="21.88671875" style="2" customWidth="1"/>
    <col min="3092" max="3092" width="16.109375" style="2" customWidth="1"/>
    <col min="3093" max="3093" width="24.109375" style="2" customWidth="1"/>
    <col min="3094" max="3094" width="14" style="2" bestFit="1" customWidth="1"/>
    <col min="3095" max="3330" width="8.88671875" style="2"/>
    <col min="3331" max="3331" width="11.33203125" style="2" customWidth="1"/>
    <col min="3332" max="3332" width="19.44140625" style="2" customWidth="1"/>
    <col min="3333" max="3333" width="38.88671875" style="2" customWidth="1"/>
    <col min="3334" max="3334" width="34" style="2" customWidth="1"/>
    <col min="3335" max="3335" width="22.5546875" style="2" customWidth="1"/>
    <col min="3336" max="3336" width="13.5546875" style="2" customWidth="1"/>
    <col min="3337" max="3337" width="14.109375" style="2" customWidth="1"/>
    <col min="3338" max="3338" width="26.5546875" style="2" customWidth="1"/>
    <col min="3339" max="3339" width="12.88671875" style="2" customWidth="1"/>
    <col min="3340" max="3340" width="16.33203125" style="2" customWidth="1"/>
    <col min="3341" max="3341" width="18.44140625" style="2" customWidth="1"/>
    <col min="3342" max="3342" width="20.6640625" style="2" customWidth="1"/>
    <col min="3343" max="3343" width="25.109375" style="2" customWidth="1"/>
    <col min="3344" max="3344" width="10.109375" style="2" customWidth="1"/>
    <col min="3345" max="3345" width="22.109375" style="2" customWidth="1"/>
    <col min="3346" max="3346" width="19.5546875" style="2" customWidth="1"/>
    <col min="3347" max="3347" width="21.88671875" style="2" customWidth="1"/>
    <col min="3348" max="3348" width="16.109375" style="2" customWidth="1"/>
    <col min="3349" max="3349" width="24.109375" style="2" customWidth="1"/>
    <col min="3350" max="3350" width="14" style="2" bestFit="1" customWidth="1"/>
    <col min="3351" max="3586" width="8.88671875" style="2"/>
    <col min="3587" max="3587" width="11.33203125" style="2" customWidth="1"/>
    <col min="3588" max="3588" width="19.44140625" style="2" customWidth="1"/>
    <col min="3589" max="3589" width="38.88671875" style="2" customWidth="1"/>
    <col min="3590" max="3590" width="34" style="2" customWidth="1"/>
    <col min="3591" max="3591" width="22.5546875" style="2" customWidth="1"/>
    <col min="3592" max="3592" width="13.5546875" style="2" customWidth="1"/>
    <col min="3593" max="3593" width="14.109375" style="2" customWidth="1"/>
    <col min="3594" max="3594" width="26.5546875" style="2" customWidth="1"/>
    <col min="3595" max="3595" width="12.88671875" style="2" customWidth="1"/>
    <col min="3596" max="3596" width="16.33203125" style="2" customWidth="1"/>
    <col min="3597" max="3597" width="18.44140625" style="2" customWidth="1"/>
    <col min="3598" max="3598" width="20.6640625" style="2" customWidth="1"/>
    <col min="3599" max="3599" width="25.109375" style="2" customWidth="1"/>
    <col min="3600" max="3600" width="10.109375" style="2" customWidth="1"/>
    <col min="3601" max="3601" width="22.109375" style="2" customWidth="1"/>
    <col min="3602" max="3602" width="19.5546875" style="2" customWidth="1"/>
    <col min="3603" max="3603" width="21.88671875" style="2" customWidth="1"/>
    <col min="3604" max="3604" width="16.109375" style="2" customWidth="1"/>
    <col min="3605" max="3605" width="24.109375" style="2" customWidth="1"/>
    <col min="3606" max="3606" width="14" style="2" bestFit="1" customWidth="1"/>
    <col min="3607" max="3842" width="8.88671875" style="2"/>
    <col min="3843" max="3843" width="11.33203125" style="2" customWidth="1"/>
    <col min="3844" max="3844" width="19.44140625" style="2" customWidth="1"/>
    <col min="3845" max="3845" width="38.88671875" style="2" customWidth="1"/>
    <col min="3846" max="3846" width="34" style="2" customWidth="1"/>
    <col min="3847" max="3847" width="22.5546875" style="2" customWidth="1"/>
    <col min="3848" max="3848" width="13.5546875" style="2" customWidth="1"/>
    <col min="3849" max="3849" width="14.109375" style="2" customWidth="1"/>
    <col min="3850" max="3850" width="26.5546875" style="2" customWidth="1"/>
    <col min="3851" max="3851" width="12.88671875" style="2" customWidth="1"/>
    <col min="3852" max="3852" width="16.33203125" style="2" customWidth="1"/>
    <col min="3853" max="3853" width="18.44140625" style="2" customWidth="1"/>
    <col min="3854" max="3854" width="20.6640625" style="2" customWidth="1"/>
    <col min="3855" max="3855" width="25.109375" style="2" customWidth="1"/>
    <col min="3856" max="3856" width="10.109375" style="2" customWidth="1"/>
    <col min="3857" max="3857" width="22.109375" style="2" customWidth="1"/>
    <col min="3858" max="3858" width="19.5546875" style="2" customWidth="1"/>
    <col min="3859" max="3859" width="21.88671875" style="2" customWidth="1"/>
    <col min="3860" max="3860" width="16.109375" style="2" customWidth="1"/>
    <col min="3861" max="3861" width="24.109375" style="2" customWidth="1"/>
    <col min="3862" max="3862" width="14" style="2" bestFit="1" customWidth="1"/>
    <col min="3863" max="4098" width="8.88671875" style="2"/>
    <col min="4099" max="4099" width="11.33203125" style="2" customWidth="1"/>
    <col min="4100" max="4100" width="19.44140625" style="2" customWidth="1"/>
    <col min="4101" max="4101" width="38.88671875" style="2" customWidth="1"/>
    <col min="4102" max="4102" width="34" style="2" customWidth="1"/>
    <col min="4103" max="4103" width="22.5546875" style="2" customWidth="1"/>
    <col min="4104" max="4104" width="13.5546875" style="2" customWidth="1"/>
    <col min="4105" max="4105" width="14.109375" style="2" customWidth="1"/>
    <col min="4106" max="4106" width="26.5546875" style="2" customWidth="1"/>
    <col min="4107" max="4107" width="12.88671875" style="2" customWidth="1"/>
    <col min="4108" max="4108" width="16.33203125" style="2" customWidth="1"/>
    <col min="4109" max="4109" width="18.44140625" style="2" customWidth="1"/>
    <col min="4110" max="4110" width="20.6640625" style="2" customWidth="1"/>
    <col min="4111" max="4111" width="25.109375" style="2" customWidth="1"/>
    <col min="4112" max="4112" width="10.109375" style="2" customWidth="1"/>
    <col min="4113" max="4113" width="22.109375" style="2" customWidth="1"/>
    <col min="4114" max="4114" width="19.5546875" style="2" customWidth="1"/>
    <col min="4115" max="4115" width="21.88671875" style="2" customWidth="1"/>
    <col min="4116" max="4116" width="16.109375" style="2" customWidth="1"/>
    <col min="4117" max="4117" width="24.109375" style="2" customWidth="1"/>
    <col min="4118" max="4118" width="14" style="2" bestFit="1" customWidth="1"/>
    <col min="4119" max="4354" width="8.88671875" style="2"/>
    <col min="4355" max="4355" width="11.33203125" style="2" customWidth="1"/>
    <col min="4356" max="4356" width="19.44140625" style="2" customWidth="1"/>
    <col min="4357" max="4357" width="38.88671875" style="2" customWidth="1"/>
    <col min="4358" max="4358" width="34" style="2" customWidth="1"/>
    <col min="4359" max="4359" width="22.5546875" style="2" customWidth="1"/>
    <col min="4360" max="4360" width="13.5546875" style="2" customWidth="1"/>
    <col min="4361" max="4361" width="14.109375" style="2" customWidth="1"/>
    <col min="4362" max="4362" width="26.5546875" style="2" customWidth="1"/>
    <col min="4363" max="4363" width="12.88671875" style="2" customWidth="1"/>
    <col min="4364" max="4364" width="16.33203125" style="2" customWidth="1"/>
    <col min="4365" max="4365" width="18.44140625" style="2" customWidth="1"/>
    <col min="4366" max="4366" width="20.6640625" style="2" customWidth="1"/>
    <col min="4367" max="4367" width="25.109375" style="2" customWidth="1"/>
    <col min="4368" max="4368" width="10.109375" style="2" customWidth="1"/>
    <col min="4369" max="4369" width="22.109375" style="2" customWidth="1"/>
    <col min="4370" max="4370" width="19.5546875" style="2" customWidth="1"/>
    <col min="4371" max="4371" width="21.88671875" style="2" customWidth="1"/>
    <col min="4372" max="4372" width="16.109375" style="2" customWidth="1"/>
    <col min="4373" max="4373" width="24.109375" style="2" customWidth="1"/>
    <col min="4374" max="4374" width="14" style="2" bestFit="1" customWidth="1"/>
    <col min="4375" max="4610" width="8.88671875" style="2"/>
    <col min="4611" max="4611" width="11.33203125" style="2" customWidth="1"/>
    <col min="4612" max="4612" width="19.44140625" style="2" customWidth="1"/>
    <col min="4613" max="4613" width="38.88671875" style="2" customWidth="1"/>
    <col min="4614" max="4614" width="34" style="2" customWidth="1"/>
    <col min="4615" max="4615" width="22.5546875" style="2" customWidth="1"/>
    <col min="4616" max="4616" width="13.5546875" style="2" customWidth="1"/>
    <col min="4617" max="4617" width="14.109375" style="2" customWidth="1"/>
    <col min="4618" max="4618" width="26.5546875" style="2" customWidth="1"/>
    <col min="4619" max="4619" width="12.88671875" style="2" customWidth="1"/>
    <col min="4620" max="4620" width="16.33203125" style="2" customWidth="1"/>
    <col min="4621" max="4621" width="18.44140625" style="2" customWidth="1"/>
    <col min="4622" max="4622" width="20.6640625" style="2" customWidth="1"/>
    <col min="4623" max="4623" width="25.109375" style="2" customWidth="1"/>
    <col min="4624" max="4624" width="10.109375" style="2" customWidth="1"/>
    <col min="4625" max="4625" width="22.109375" style="2" customWidth="1"/>
    <col min="4626" max="4626" width="19.5546875" style="2" customWidth="1"/>
    <col min="4627" max="4627" width="21.88671875" style="2" customWidth="1"/>
    <col min="4628" max="4628" width="16.109375" style="2" customWidth="1"/>
    <col min="4629" max="4629" width="24.109375" style="2" customWidth="1"/>
    <col min="4630" max="4630" width="14" style="2" bestFit="1" customWidth="1"/>
    <col min="4631" max="4866" width="8.88671875" style="2"/>
    <col min="4867" max="4867" width="11.33203125" style="2" customWidth="1"/>
    <col min="4868" max="4868" width="19.44140625" style="2" customWidth="1"/>
    <col min="4869" max="4869" width="38.88671875" style="2" customWidth="1"/>
    <col min="4870" max="4870" width="34" style="2" customWidth="1"/>
    <col min="4871" max="4871" width="22.5546875" style="2" customWidth="1"/>
    <col min="4872" max="4872" width="13.5546875" style="2" customWidth="1"/>
    <col min="4873" max="4873" width="14.109375" style="2" customWidth="1"/>
    <col min="4874" max="4874" width="26.5546875" style="2" customWidth="1"/>
    <col min="4875" max="4875" width="12.88671875" style="2" customWidth="1"/>
    <col min="4876" max="4876" width="16.33203125" style="2" customWidth="1"/>
    <col min="4877" max="4877" width="18.44140625" style="2" customWidth="1"/>
    <col min="4878" max="4878" width="20.6640625" style="2" customWidth="1"/>
    <col min="4879" max="4879" width="25.109375" style="2" customWidth="1"/>
    <col min="4880" max="4880" width="10.109375" style="2" customWidth="1"/>
    <col min="4881" max="4881" width="22.109375" style="2" customWidth="1"/>
    <col min="4882" max="4882" width="19.5546875" style="2" customWidth="1"/>
    <col min="4883" max="4883" width="21.88671875" style="2" customWidth="1"/>
    <col min="4884" max="4884" width="16.109375" style="2" customWidth="1"/>
    <col min="4885" max="4885" width="24.109375" style="2" customWidth="1"/>
    <col min="4886" max="4886" width="14" style="2" bestFit="1" customWidth="1"/>
    <col min="4887" max="5122" width="8.88671875" style="2"/>
    <col min="5123" max="5123" width="11.33203125" style="2" customWidth="1"/>
    <col min="5124" max="5124" width="19.44140625" style="2" customWidth="1"/>
    <col min="5125" max="5125" width="38.88671875" style="2" customWidth="1"/>
    <col min="5126" max="5126" width="34" style="2" customWidth="1"/>
    <col min="5127" max="5127" width="22.5546875" style="2" customWidth="1"/>
    <col min="5128" max="5128" width="13.5546875" style="2" customWidth="1"/>
    <col min="5129" max="5129" width="14.109375" style="2" customWidth="1"/>
    <col min="5130" max="5130" width="26.5546875" style="2" customWidth="1"/>
    <col min="5131" max="5131" width="12.88671875" style="2" customWidth="1"/>
    <col min="5132" max="5132" width="16.33203125" style="2" customWidth="1"/>
    <col min="5133" max="5133" width="18.44140625" style="2" customWidth="1"/>
    <col min="5134" max="5134" width="20.6640625" style="2" customWidth="1"/>
    <col min="5135" max="5135" width="25.109375" style="2" customWidth="1"/>
    <col min="5136" max="5136" width="10.109375" style="2" customWidth="1"/>
    <col min="5137" max="5137" width="22.109375" style="2" customWidth="1"/>
    <col min="5138" max="5138" width="19.5546875" style="2" customWidth="1"/>
    <col min="5139" max="5139" width="21.88671875" style="2" customWidth="1"/>
    <col min="5140" max="5140" width="16.109375" style="2" customWidth="1"/>
    <col min="5141" max="5141" width="24.109375" style="2" customWidth="1"/>
    <col min="5142" max="5142" width="14" style="2" bestFit="1" customWidth="1"/>
    <col min="5143" max="5378" width="8.88671875" style="2"/>
    <col min="5379" max="5379" width="11.33203125" style="2" customWidth="1"/>
    <col min="5380" max="5380" width="19.44140625" style="2" customWidth="1"/>
    <col min="5381" max="5381" width="38.88671875" style="2" customWidth="1"/>
    <col min="5382" max="5382" width="34" style="2" customWidth="1"/>
    <col min="5383" max="5383" width="22.5546875" style="2" customWidth="1"/>
    <col min="5384" max="5384" width="13.5546875" style="2" customWidth="1"/>
    <col min="5385" max="5385" width="14.109375" style="2" customWidth="1"/>
    <col min="5386" max="5386" width="26.5546875" style="2" customWidth="1"/>
    <col min="5387" max="5387" width="12.88671875" style="2" customWidth="1"/>
    <col min="5388" max="5388" width="16.33203125" style="2" customWidth="1"/>
    <col min="5389" max="5389" width="18.44140625" style="2" customWidth="1"/>
    <col min="5390" max="5390" width="20.6640625" style="2" customWidth="1"/>
    <col min="5391" max="5391" width="25.109375" style="2" customWidth="1"/>
    <col min="5392" max="5392" width="10.109375" style="2" customWidth="1"/>
    <col min="5393" max="5393" width="22.109375" style="2" customWidth="1"/>
    <col min="5394" max="5394" width="19.5546875" style="2" customWidth="1"/>
    <col min="5395" max="5395" width="21.88671875" style="2" customWidth="1"/>
    <col min="5396" max="5396" width="16.109375" style="2" customWidth="1"/>
    <col min="5397" max="5397" width="24.109375" style="2" customWidth="1"/>
    <col min="5398" max="5398" width="14" style="2" bestFit="1" customWidth="1"/>
    <col min="5399" max="5634" width="8.88671875" style="2"/>
    <col min="5635" max="5635" width="11.33203125" style="2" customWidth="1"/>
    <col min="5636" max="5636" width="19.44140625" style="2" customWidth="1"/>
    <col min="5637" max="5637" width="38.88671875" style="2" customWidth="1"/>
    <col min="5638" max="5638" width="34" style="2" customWidth="1"/>
    <col min="5639" max="5639" width="22.5546875" style="2" customWidth="1"/>
    <col min="5640" max="5640" width="13.5546875" style="2" customWidth="1"/>
    <col min="5641" max="5641" width="14.109375" style="2" customWidth="1"/>
    <col min="5642" max="5642" width="26.5546875" style="2" customWidth="1"/>
    <col min="5643" max="5643" width="12.88671875" style="2" customWidth="1"/>
    <col min="5644" max="5644" width="16.33203125" style="2" customWidth="1"/>
    <col min="5645" max="5645" width="18.44140625" style="2" customWidth="1"/>
    <col min="5646" max="5646" width="20.6640625" style="2" customWidth="1"/>
    <col min="5647" max="5647" width="25.109375" style="2" customWidth="1"/>
    <col min="5648" max="5648" width="10.109375" style="2" customWidth="1"/>
    <col min="5649" max="5649" width="22.109375" style="2" customWidth="1"/>
    <col min="5650" max="5650" width="19.5546875" style="2" customWidth="1"/>
    <col min="5651" max="5651" width="21.88671875" style="2" customWidth="1"/>
    <col min="5652" max="5652" width="16.109375" style="2" customWidth="1"/>
    <col min="5653" max="5653" width="24.109375" style="2" customWidth="1"/>
    <col min="5654" max="5654" width="14" style="2" bestFit="1" customWidth="1"/>
    <col min="5655" max="5890" width="8.88671875" style="2"/>
    <col min="5891" max="5891" width="11.33203125" style="2" customWidth="1"/>
    <col min="5892" max="5892" width="19.44140625" style="2" customWidth="1"/>
    <col min="5893" max="5893" width="38.88671875" style="2" customWidth="1"/>
    <col min="5894" max="5894" width="34" style="2" customWidth="1"/>
    <col min="5895" max="5895" width="22.5546875" style="2" customWidth="1"/>
    <col min="5896" max="5896" width="13.5546875" style="2" customWidth="1"/>
    <col min="5897" max="5897" width="14.109375" style="2" customWidth="1"/>
    <col min="5898" max="5898" width="26.5546875" style="2" customWidth="1"/>
    <col min="5899" max="5899" width="12.88671875" style="2" customWidth="1"/>
    <col min="5900" max="5900" width="16.33203125" style="2" customWidth="1"/>
    <col min="5901" max="5901" width="18.44140625" style="2" customWidth="1"/>
    <col min="5902" max="5902" width="20.6640625" style="2" customWidth="1"/>
    <col min="5903" max="5903" width="25.109375" style="2" customWidth="1"/>
    <col min="5904" max="5904" width="10.109375" style="2" customWidth="1"/>
    <col min="5905" max="5905" width="22.109375" style="2" customWidth="1"/>
    <col min="5906" max="5906" width="19.5546875" style="2" customWidth="1"/>
    <col min="5907" max="5907" width="21.88671875" style="2" customWidth="1"/>
    <col min="5908" max="5908" width="16.109375" style="2" customWidth="1"/>
    <col min="5909" max="5909" width="24.109375" style="2" customWidth="1"/>
    <col min="5910" max="5910" width="14" style="2" bestFit="1" customWidth="1"/>
    <col min="5911" max="6146" width="8.88671875" style="2"/>
    <col min="6147" max="6147" width="11.33203125" style="2" customWidth="1"/>
    <col min="6148" max="6148" width="19.44140625" style="2" customWidth="1"/>
    <col min="6149" max="6149" width="38.88671875" style="2" customWidth="1"/>
    <col min="6150" max="6150" width="34" style="2" customWidth="1"/>
    <col min="6151" max="6151" width="22.5546875" style="2" customWidth="1"/>
    <col min="6152" max="6152" width="13.5546875" style="2" customWidth="1"/>
    <col min="6153" max="6153" width="14.109375" style="2" customWidth="1"/>
    <col min="6154" max="6154" width="26.5546875" style="2" customWidth="1"/>
    <col min="6155" max="6155" width="12.88671875" style="2" customWidth="1"/>
    <col min="6156" max="6156" width="16.33203125" style="2" customWidth="1"/>
    <col min="6157" max="6157" width="18.44140625" style="2" customWidth="1"/>
    <col min="6158" max="6158" width="20.6640625" style="2" customWidth="1"/>
    <col min="6159" max="6159" width="25.109375" style="2" customWidth="1"/>
    <col min="6160" max="6160" width="10.109375" style="2" customWidth="1"/>
    <col min="6161" max="6161" width="22.109375" style="2" customWidth="1"/>
    <col min="6162" max="6162" width="19.5546875" style="2" customWidth="1"/>
    <col min="6163" max="6163" width="21.88671875" style="2" customWidth="1"/>
    <col min="6164" max="6164" width="16.109375" style="2" customWidth="1"/>
    <col min="6165" max="6165" width="24.109375" style="2" customWidth="1"/>
    <col min="6166" max="6166" width="14" style="2" bestFit="1" customWidth="1"/>
    <col min="6167" max="6402" width="8.88671875" style="2"/>
    <col min="6403" max="6403" width="11.33203125" style="2" customWidth="1"/>
    <col min="6404" max="6404" width="19.44140625" style="2" customWidth="1"/>
    <col min="6405" max="6405" width="38.88671875" style="2" customWidth="1"/>
    <col min="6406" max="6406" width="34" style="2" customWidth="1"/>
    <col min="6407" max="6407" width="22.5546875" style="2" customWidth="1"/>
    <col min="6408" max="6408" width="13.5546875" style="2" customWidth="1"/>
    <col min="6409" max="6409" width="14.109375" style="2" customWidth="1"/>
    <col min="6410" max="6410" width="26.5546875" style="2" customWidth="1"/>
    <col min="6411" max="6411" width="12.88671875" style="2" customWidth="1"/>
    <col min="6412" max="6412" width="16.33203125" style="2" customWidth="1"/>
    <col min="6413" max="6413" width="18.44140625" style="2" customWidth="1"/>
    <col min="6414" max="6414" width="20.6640625" style="2" customWidth="1"/>
    <col min="6415" max="6415" width="25.109375" style="2" customWidth="1"/>
    <col min="6416" max="6416" width="10.109375" style="2" customWidth="1"/>
    <col min="6417" max="6417" width="22.109375" style="2" customWidth="1"/>
    <col min="6418" max="6418" width="19.5546875" style="2" customWidth="1"/>
    <col min="6419" max="6419" width="21.88671875" style="2" customWidth="1"/>
    <col min="6420" max="6420" width="16.109375" style="2" customWidth="1"/>
    <col min="6421" max="6421" width="24.109375" style="2" customWidth="1"/>
    <col min="6422" max="6422" width="14" style="2" bestFit="1" customWidth="1"/>
    <col min="6423" max="6658" width="8.88671875" style="2"/>
    <col min="6659" max="6659" width="11.33203125" style="2" customWidth="1"/>
    <col min="6660" max="6660" width="19.44140625" style="2" customWidth="1"/>
    <col min="6661" max="6661" width="38.88671875" style="2" customWidth="1"/>
    <col min="6662" max="6662" width="34" style="2" customWidth="1"/>
    <col min="6663" max="6663" width="22.5546875" style="2" customWidth="1"/>
    <col min="6664" max="6664" width="13.5546875" style="2" customWidth="1"/>
    <col min="6665" max="6665" width="14.109375" style="2" customWidth="1"/>
    <col min="6666" max="6666" width="26.5546875" style="2" customWidth="1"/>
    <col min="6667" max="6667" width="12.88671875" style="2" customWidth="1"/>
    <col min="6668" max="6668" width="16.33203125" style="2" customWidth="1"/>
    <col min="6669" max="6669" width="18.44140625" style="2" customWidth="1"/>
    <col min="6670" max="6670" width="20.6640625" style="2" customWidth="1"/>
    <col min="6671" max="6671" width="25.109375" style="2" customWidth="1"/>
    <col min="6672" max="6672" width="10.109375" style="2" customWidth="1"/>
    <col min="6673" max="6673" width="22.109375" style="2" customWidth="1"/>
    <col min="6674" max="6674" width="19.5546875" style="2" customWidth="1"/>
    <col min="6675" max="6675" width="21.88671875" style="2" customWidth="1"/>
    <col min="6676" max="6676" width="16.109375" style="2" customWidth="1"/>
    <col min="6677" max="6677" width="24.109375" style="2" customWidth="1"/>
    <col min="6678" max="6678" width="14" style="2" bestFit="1" customWidth="1"/>
    <col min="6679" max="6914" width="8.88671875" style="2"/>
    <col min="6915" max="6915" width="11.33203125" style="2" customWidth="1"/>
    <col min="6916" max="6916" width="19.44140625" style="2" customWidth="1"/>
    <col min="6917" max="6917" width="38.88671875" style="2" customWidth="1"/>
    <col min="6918" max="6918" width="34" style="2" customWidth="1"/>
    <col min="6919" max="6919" width="22.5546875" style="2" customWidth="1"/>
    <col min="6920" max="6920" width="13.5546875" style="2" customWidth="1"/>
    <col min="6921" max="6921" width="14.109375" style="2" customWidth="1"/>
    <col min="6922" max="6922" width="26.5546875" style="2" customWidth="1"/>
    <col min="6923" max="6923" width="12.88671875" style="2" customWidth="1"/>
    <col min="6924" max="6924" width="16.33203125" style="2" customWidth="1"/>
    <col min="6925" max="6925" width="18.44140625" style="2" customWidth="1"/>
    <col min="6926" max="6926" width="20.6640625" style="2" customWidth="1"/>
    <col min="6927" max="6927" width="25.109375" style="2" customWidth="1"/>
    <col min="6928" max="6928" width="10.109375" style="2" customWidth="1"/>
    <col min="6929" max="6929" width="22.109375" style="2" customWidth="1"/>
    <col min="6930" max="6930" width="19.5546875" style="2" customWidth="1"/>
    <col min="6931" max="6931" width="21.88671875" style="2" customWidth="1"/>
    <col min="6932" max="6932" width="16.109375" style="2" customWidth="1"/>
    <col min="6933" max="6933" width="24.109375" style="2" customWidth="1"/>
    <col min="6934" max="6934" width="14" style="2" bestFit="1" customWidth="1"/>
    <col min="6935" max="7170" width="8.88671875" style="2"/>
    <col min="7171" max="7171" width="11.33203125" style="2" customWidth="1"/>
    <col min="7172" max="7172" width="19.44140625" style="2" customWidth="1"/>
    <col min="7173" max="7173" width="38.88671875" style="2" customWidth="1"/>
    <col min="7174" max="7174" width="34" style="2" customWidth="1"/>
    <col min="7175" max="7175" width="22.5546875" style="2" customWidth="1"/>
    <col min="7176" max="7176" width="13.5546875" style="2" customWidth="1"/>
    <col min="7177" max="7177" width="14.109375" style="2" customWidth="1"/>
    <col min="7178" max="7178" width="26.5546875" style="2" customWidth="1"/>
    <col min="7179" max="7179" width="12.88671875" style="2" customWidth="1"/>
    <col min="7180" max="7180" width="16.33203125" style="2" customWidth="1"/>
    <col min="7181" max="7181" width="18.44140625" style="2" customWidth="1"/>
    <col min="7182" max="7182" width="20.6640625" style="2" customWidth="1"/>
    <col min="7183" max="7183" width="25.109375" style="2" customWidth="1"/>
    <col min="7184" max="7184" width="10.109375" style="2" customWidth="1"/>
    <col min="7185" max="7185" width="22.109375" style="2" customWidth="1"/>
    <col min="7186" max="7186" width="19.5546875" style="2" customWidth="1"/>
    <col min="7187" max="7187" width="21.88671875" style="2" customWidth="1"/>
    <col min="7188" max="7188" width="16.109375" style="2" customWidth="1"/>
    <col min="7189" max="7189" width="24.109375" style="2" customWidth="1"/>
    <col min="7190" max="7190" width="14" style="2" bestFit="1" customWidth="1"/>
    <col min="7191" max="7426" width="8.88671875" style="2"/>
    <col min="7427" max="7427" width="11.33203125" style="2" customWidth="1"/>
    <col min="7428" max="7428" width="19.44140625" style="2" customWidth="1"/>
    <col min="7429" max="7429" width="38.88671875" style="2" customWidth="1"/>
    <col min="7430" max="7430" width="34" style="2" customWidth="1"/>
    <col min="7431" max="7431" width="22.5546875" style="2" customWidth="1"/>
    <col min="7432" max="7432" width="13.5546875" style="2" customWidth="1"/>
    <col min="7433" max="7433" width="14.109375" style="2" customWidth="1"/>
    <col min="7434" max="7434" width="26.5546875" style="2" customWidth="1"/>
    <col min="7435" max="7435" width="12.88671875" style="2" customWidth="1"/>
    <col min="7436" max="7436" width="16.33203125" style="2" customWidth="1"/>
    <col min="7437" max="7437" width="18.44140625" style="2" customWidth="1"/>
    <col min="7438" max="7438" width="20.6640625" style="2" customWidth="1"/>
    <col min="7439" max="7439" width="25.109375" style="2" customWidth="1"/>
    <col min="7440" max="7440" width="10.109375" style="2" customWidth="1"/>
    <col min="7441" max="7441" width="22.109375" style="2" customWidth="1"/>
    <col min="7442" max="7442" width="19.5546875" style="2" customWidth="1"/>
    <col min="7443" max="7443" width="21.88671875" style="2" customWidth="1"/>
    <col min="7444" max="7444" width="16.109375" style="2" customWidth="1"/>
    <col min="7445" max="7445" width="24.109375" style="2" customWidth="1"/>
    <col min="7446" max="7446" width="14" style="2" bestFit="1" customWidth="1"/>
    <col min="7447" max="7682" width="8.88671875" style="2"/>
    <col min="7683" max="7683" width="11.33203125" style="2" customWidth="1"/>
    <col min="7684" max="7684" width="19.44140625" style="2" customWidth="1"/>
    <col min="7685" max="7685" width="38.88671875" style="2" customWidth="1"/>
    <col min="7686" max="7686" width="34" style="2" customWidth="1"/>
    <col min="7687" max="7687" width="22.5546875" style="2" customWidth="1"/>
    <col min="7688" max="7688" width="13.5546875" style="2" customWidth="1"/>
    <col min="7689" max="7689" width="14.109375" style="2" customWidth="1"/>
    <col min="7690" max="7690" width="26.5546875" style="2" customWidth="1"/>
    <col min="7691" max="7691" width="12.88671875" style="2" customWidth="1"/>
    <col min="7692" max="7692" width="16.33203125" style="2" customWidth="1"/>
    <col min="7693" max="7693" width="18.44140625" style="2" customWidth="1"/>
    <col min="7694" max="7694" width="20.6640625" style="2" customWidth="1"/>
    <col min="7695" max="7695" width="25.109375" style="2" customWidth="1"/>
    <col min="7696" max="7696" width="10.109375" style="2" customWidth="1"/>
    <col min="7697" max="7697" width="22.109375" style="2" customWidth="1"/>
    <col min="7698" max="7698" width="19.5546875" style="2" customWidth="1"/>
    <col min="7699" max="7699" width="21.88671875" style="2" customWidth="1"/>
    <col min="7700" max="7700" width="16.109375" style="2" customWidth="1"/>
    <col min="7701" max="7701" width="24.109375" style="2" customWidth="1"/>
    <col min="7702" max="7702" width="14" style="2" bestFit="1" customWidth="1"/>
    <col min="7703" max="7938" width="8.88671875" style="2"/>
    <col min="7939" max="7939" width="11.33203125" style="2" customWidth="1"/>
    <col min="7940" max="7940" width="19.44140625" style="2" customWidth="1"/>
    <col min="7941" max="7941" width="38.88671875" style="2" customWidth="1"/>
    <col min="7942" max="7942" width="34" style="2" customWidth="1"/>
    <col min="7943" max="7943" width="22.5546875" style="2" customWidth="1"/>
    <col min="7944" max="7944" width="13.5546875" style="2" customWidth="1"/>
    <col min="7945" max="7945" width="14.109375" style="2" customWidth="1"/>
    <col min="7946" max="7946" width="26.5546875" style="2" customWidth="1"/>
    <col min="7947" max="7947" width="12.88671875" style="2" customWidth="1"/>
    <col min="7948" max="7948" width="16.33203125" style="2" customWidth="1"/>
    <col min="7949" max="7949" width="18.44140625" style="2" customWidth="1"/>
    <col min="7950" max="7950" width="20.6640625" style="2" customWidth="1"/>
    <col min="7951" max="7951" width="25.109375" style="2" customWidth="1"/>
    <col min="7952" max="7952" width="10.109375" style="2" customWidth="1"/>
    <col min="7953" max="7953" width="22.109375" style="2" customWidth="1"/>
    <col min="7954" max="7954" width="19.5546875" style="2" customWidth="1"/>
    <col min="7955" max="7955" width="21.88671875" style="2" customWidth="1"/>
    <col min="7956" max="7956" width="16.109375" style="2" customWidth="1"/>
    <col min="7957" max="7957" width="24.109375" style="2" customWidth="1"/>
    <col min="7958" max="7958" width="14" style="2" bestFit="1" customWidth="1"/>
    <col min="7959" max="8194" width="8.88671875" style="2"/>
    <col min="8195" max="8195" width="11.33203125" style="2" customWidth="1"/>
    <col min="8196" max="8196" width="19.44140625" style="2" customWidth="1"/>
    <col min="8197" max="8197" width="38.88671875" style="2" customWidth="1"/>
    <col min="8198" max="8198" width="34" style="2" customWidth="1"/>
    <col min="8199" max="8199" width="22.5546875" style="2" customWidth="1"/>
    <col min="8200" max="8200" width="13.5546875" style="2" customWidth="1"/>
    <col min="8201" max="8201" width="14.109375" style="2" customWidth="1"/>
    <col min="8202" max="8202" width="26.5546875" style="2" customWidth="1"/>
    <col min="8203" max="8203" width="12.88671875" style="2" customWidth="1"/>
    <col min="8204" max="8204" width="16.33203125" style="2" customWidth="1"/>
    <col min="8205" max="8205" width="18.44140625" style="2" customWidth="1"/>
    <col min="8206" max="8206" width="20.6640625" style="2" customWidth="1"/>
    <col min="8207" max="8207" width="25.109375" style="2" customWidth="1"/>
    <col min="8208" max="8208" width="10.109375" style="2" customWidth="1"/>
    <col min="8209" max="8209" width="22.109375" style="2" customWidth="1"/>
    <col min="8210" max="8210" width="19.5546875" style="2" customWidth="1"/>
    <col min="8211" max="8211" width="21.88671875" style="2" customWidth="1"/>
    <col min="8212" max="8212" width="16.109375" style="2" customWidth="1"/>
    <col min="8213" max="8213" width="24.109375" style="2" customWidth="1"/>
    <col min="8214" max="8214" width="14" style="2" bestFit="1" customWidth="1"/>
    <col min="8215" max="8450" width="8.88671875" style="2"/>
    <col min="8451" max="8451" width="11.33203125" style="2" customWidth="1"/>
    <col min="8452" max="8452" width="19.44140625" style="2" customWidth="1"/>
    <col min="8453" max="8453" width="38.88671875" style="2" customWidth="1"/>
    <col min="8454" max="8454" width="34" style="2" customWidth="1"/>
    <col min="8455" max="8455" width="22.5546875" style="2" customWidth="1"/>
    <col min="8456" max="8456" width="13.5546875" style="2" customWidth="1"/>
    <col min="8457" max="8457" width="14.109375" style="2" customWidth="1"/>
    <col min="8458" max="8458" width="26.5546875" style="2" customWidth="1"/>
    <col min="8459" max="8459" width="12.88671875" style="2" customWidth="1"/>
    <col min="8460" max="8460" width="16.33203125" style="2" customWidth="1"/>
    <col min="8461" max="8461" width="18.44140625" style="2" customWidth="1"/>
    <col min="8462" max="8462" width="20.6640625" style="2" customWidth="1"/>
    <col min="8463" max="8463" width="25.109375" style="2" customWidth="1"/>
    <col min="8464" max="8464" width="10.109375" style="2" customWidth="1"/>
    <col min="8465" max="8465" width="22.109375" style="2" customWidth="1"/>
    <col min="8466" max="8466" width="19.5546875" style="2" customWidth="1"/>
    <col min="8467" max="8467" width="21.88671875" style="2" customWidth="1"/>
    <col min="8468" max="8468" width="16.109375" style="2" customWidth="1"/>
    <col min="8469" max="8469" width="24.109375" style="2" customWidth="1"/>
    <col min="8470" max="8470" width="14" style="2" bestFit="1" customWidth="1"/>
    <col min="8471" max="8706" width="8.88671875" style="2"/>
    <col min="8707" max="8707" width="11.33203125" style="2" customWidth="1"/>
    <col min="8708" max="8708" width="19.44140625" style="2" customWidth="1"/>
    <col min="8709" max="8709" width="38.88671875" style="2" customWidth="1"/>
    <col min="8710" max="8710" width="34" style="2" customWidth="1"/>
    <col min="8711" max="8711" width="22.5546875" style="2" customWidth="1"/>
    <col min="8712" max="8712" width="13.5546875" style="2" customWidth="1"/>
    <col min="8713" max="8713" width="14.109375" style="2" customWidth="1"/>
    <col min="8714" max="8714" width="26.5546875" style="2" customWidth="1"/>
    <col min="8715" max="8715" width="12.88671875" style="2" customWidth="1"/>
    <col min="8716" max="8716" width="16.33203125" style="2" customWidth="1"/>
    <col min="8717" max="8717" width="18.44140625" style="2" customWidth="1"/>
    <col min="8718" max="8718" width="20.6640625" style="2" customWidth="1"/>
    <col min="8719" max="8719" width="25.109375" style="2" customWidth="1"/>
    <col min="8720" max="8720" width="10.109375" style="2" customWidth="1"/>
    <col min="8721" max="8721" width="22.109375" style="2" customWidth="1"/>
    <col min="8722" max="8722" width="19.5546875" style="2" customWidth="1"/>
    <col min="8723" max="8723" width="21.88671875" style="2" customWidth="1"/>
    <col min="8724" max="8724" width="16.109375" style="2" customWidth="1"/>
    <col min="8725" max="8725" width="24.109375" style="2" customWidth="1"/>
    <col min="8726" max="8726" width="14" style="2" bestFit="1" customWidth="1"/>
    <col min="8727" max="8962" width="8.88671875" style="2"/>
    <col min="8963" max="8963" width="11.33203125" style="2" customWidth="1"/>
    <col min="8964" max="8964" width="19.44140625" style="2" customWidth="1"/>
    <col min="8965" max="8965" width="38.88671875" style="2" customWidth="1"/>
    <col min="8966" max="8966" width="34" style="2" customWidth="1"/>
    <col min="8967" max="8967" width="22.5546875" style="2" customWidth="1"/>
    <col min="8968" max="8968" width="13.5546875" style="2" customWidth="1"/>
    <col min="8969" max="8969" width="14.109375" style="2" customWidth="1"/>
    <col min="8970" max="8970" width="26.5546875" style="2" customWidth="1"/>
    <col min="8971" max="8971" width="12.88671875" style="2" customWidth="1"/>
    <col min="8972" max="8972" width="16.33203125" style="2" customWidth="1"/>
    <col min="8973" max="8973" width="18.44140625" style="2" customWidth="1"/>
    <col min="8974" max="8974" width="20.6640625" style="2" customWidth="1"/>
    <col min="8975" max="8975" width="25.109375" style="2" customWidth="1"/>
    <col min="8976" max="8976" width="10.109375" style="2" customWidth="1"/>
    <col min="8977" max="8977" width="22.109375" style="2" customWidth="1"/>
    <col min="8978" max="8978" width="19.5546875" style="2" customWidth="1"/>
    <col min="8979" max="8979" width="21.88671875" style="2" customWidth="1"/>
    <col min="8980" max="8980" width="16.109375" style="2" customWidth="1"/>
    <col min="8981" max="8981" width="24.109375" style="2" customWidth="1"/>
    <col min="8982" max="8982" width="14" style="2" bestFit="1" customWidth="1"/>
    <col min="8983" max="9218" width="8.88671875" style="2"/>
    <col min="9219" max="9219" width="11.33203125" style="2" customWidth="1"/>
    <col min="9220" max="9220" width="19.44140625" style="2" customWidth="1"/>
    <col min="9221" max="9221" width="38.88671875" style="2" customWidth="1"/>
    <col min="9222" max="9222" width="34" style="2" customWidth="1"/>
    <col min="9223" max="9223" width="22.5546875" style="2" customWidth="1"/>
    <col min="9224" max="9224" width="13.5546875" style="2" customWidth="1"/>
    <col min="9225" max="9225" width="14.109375" style="2" customWidth="1"/>
    <col min="9226" max="9226" width="26.5546875" style="2" customWidth="1"/>
    <col min="9227" max="9227" width="12.88671875" style="2" customWidth="1"/>
    <col min="9228" max="9228" width="16.33203125" style="2" customWidth="1"/>
    <col min="9229" max="9229" width="18.44140625" style="2" customWidth="1"/>
    <col min="9230" max="9230" width="20.6640625" style="2" customWidth="1"/>
    <col min="9231" max="9231" width="25.109375" style="2" customWidth="1"/>
    <col min="9232" max="9232" width="10.109375" style="2" customWidth="1"/>
    <col min="9233" max="9233" width="22.109375" style="2" customWidth="1"/>
    <col min="9234" max="9234" width="19.5546875" style="2" customWidth="1"/>
    <col min="9235" max="9235" width="21.88671875" style="2" customWidth="1"/>
    <col min="9236" max="9236" width="16.109375" style="2" customWidth="1"/>
    <col min="9237" max="9237" width="24.109375" style="2" customWidth="1"/>
    <col min="9238" max="9238" width="14" style="2" bestFit="1" customWidth="1"/>
    <col min="9239" max="9474" width="8.88671875" style="2"/>
    <col min="9475" max="9475" width="11.33203125" style="2" customWidth="1"/>
    <col min="9476" max="9476" width="19.44140625" style="2" customWidth="1"/>
    <col min="9477" max="9477" width="38.88671875" style="2" customWidth="1"/>
    <col min="9478" max="9478" width="34" style="2" customWidth="1"/>
    <col min="9479" max="9479" width="22.5546875" style="2" customWidth="1"/>
    <col min="9480" max="9480" width="13.5546875" style="2" customWidth="1"/>
    <col min="9481" max="9481" width="14.109375" style="2" customWidth="1"/>
    <col min="9482" max="9482" width="26.5546875" style="2" customWidth="1"/>
    <col min="9483" max="9483" width="12.88671875" style="2" customWidth="1"/>
    <col min="9484" max="9484" width="16.33203125" style="2" customWidth="1"/>
    <col min="9485" max="9485" width="18.44140625" style="2" customWidth="1"/>
    <col min="9486" max="9486" width="20.6640625" style="2" customWidth="1"/>
    <col min="9487" max="9487" width="25.109375" style="2" customWidth="1"/>
    <col min="9488" max="9488" width="10.109375" style="2" customWidth="1"/>
    <col min="9489" max="9489" width="22.109375" style="2" customWidth="1"/>
    <col min="9490" max="9490" width="19.5546875" style="2" customWidth="1"/>
    <col min="9491" max="9491" width="21.88671875" style="2" customWidth="1"/>
    <col min="9492" max="9492" width="16.109375" style="2" customWidth="1"/>
    <col min="9493" max="9493" width="24.109375" style="2" customWidth="1"/>
    <col min="9494" max="9494" width="14" style="2" bestFit="1" customWidth="1"/>
    <col min="9495" max="9730" width="8.88671875" style="2"/>
    <col min="9731" max="9731" width="11.33203125" style="2" customWidth="1"/>
    <col min="9732" max="9732" width="19.44140625" style="2" customWidth="1"/>
    <col min="9733" max="9733" width="38.88671875" style="2" customWidth="1"/>
    <col min="9734" max="9734" width="34" style="2" customWidth="1"/>
    <col min="9735" max="9735" width="22.5546875" style="2" customWidth="1"/>
    <col min="9736" max="9736" width="13.5546875" style="2" customWidth="1"/>
    <col min="9737" max="9737" width="14.109375" style="2" customWidth="1"/>
    <col min="9738" max="9738" width="26.5546875" style="2" customWidth="1"/>
    <col min="9739" max="9739" width="12.88671875" style="2" customWidth="1"/>
    <col min="9740" max="9740" width="16.33203125" style="2" customWidth="1"/>
    <col min="9741" max="9741" width="18.44140625" style="2" customWidth="1"/>
    <col min="9742" max="9742" width="20.6640625" style="2" customWidth="1"/>
    <col min="9743" max="9743" width="25.109375" style="2" customWidth="1"/>
    <col min="9744" max="9744" width="10.109375" style="2" customWidth="1"/>
    <col min="9745" max="9745" width="22.109375" style="2" customWidth="1"/>
    <col min="9746" max="9746" width="19.5546875" style="2" customWidth="1"/>
    <col min="9747" max="9747" width="21.88671875" style="2" customWidth="1"/>
    <col min="9748" max="9748" width="16.109375" style="2" customWidth="1"/>
    <col min="9749" max="9749" width="24.109375" style="2" customWidth="1"/>
    <col min="9750" max="9750" width="14" style="2" bestFit="1" customWidth="1"/>
    <col min="9751" max="9986" width="8.88671875" style="2"/>
    <col min="9987" max="9987" width="11.33203125" style="2" customWidth="1"/>
    <col min="9988" max="9988" width="19.44140625" style="2" customWidth="1"/>
    <col min="9989" max="9989" width="38.88671875" style="2" customWidth="1"/>
    <col min="9990" max="9990" width="34" style="2" customWidth="1"/>
    <col min="9991" max="9991" width="22.5546875" style="2" customWidth="1"/>
    <col min="9992" max="9992" width="13.5546875" style="2" customWidth="1"/>
    <col min="9993" max="9993" width="14.109375" style="2" customWidth="1"/>
    <col min="9994" max="9994" width="26.5546875" style="2" customWidth="1"/>
    <col min="9995" max="9995" width="12.88671875" style="2" customWidth="1"/>
    <col min="9996" max="9996" width="16.33203125" style="2" customWidth="1"/>
    <col min="9997" max="9997" width="18.44140625" style="2" customWidth="1"/>
    <col min="9998" max="9998" width="20.6640625" style="2" customWidth="1"/>
    <col min="9999" max="9999" width="25.109375" style="2" customWidth="1"/>
    <col min="10000" max="10000" width="10.109375" style="2" customWidth="1"/>
    <col min="10001" max="10001" width="22.109375" style="2" customWidth="1"/>
    <col min="10002" max="10002" width="19.5546875" style="2" customWidth="1"/>
    <col min="10003" max="10003" width="21.88671875" style="2" customWidth="1"/>
    <col min="10004" max="10004" width="16.109375" style="2" customWidth="1"/>
    <col min="10005" max="10005" width="24.109375" style="2" customWidth="1"/>
    <col min="10006" max="10006" width="14" style="2" bestFit="1" customWidth="1"/>
    <col min="10007" max="10242" width="8.88671875" style="2"/>
    <col min="10243" max="10243" width="11.33203125" style="2" customWidth="1"/>
    <col min="10244" max="10244" width="19.44140625" style="2" customWidth="1"/>
    <col min="10245" max="10245" width="38.88671875" style="2" customWidth="1"/>
    <col min="10246" max="10246" width="34" style="2" customWidth="1"/>
    <col min="10247" max="10247" width="22.5546875" style="2" customWidth="1"/>
    <col min="10248" max="10248" width="13.5546875" style="2" customWidth="1"/>
    <col min="10249" max="10249" width="14.109375" style="2" customWidth="1"/>
    <col min="10250" max="10250" width="26.5546875" style="2" customWidth="1"/>
    <col min="10251" max="10251" width="12.88671875" style="2" customWidth="1"/>
    <col min="10252" max="10252" width="16.33203125" style="2" customWidth="1"/>
    <col min="10253" max="10253" width="18.44140625" style="2" customWidth="1"/>
    <col min="10254" max="10254" width="20.6640625" style="2" customWidth="1"/>
    <col min="10255" max="10255" width="25.109375" style="2" customWidth="1"/>
    <col min="10256" max="10256" width="10.109375" style="2" customWidth="1"/>
    <col min="10257" max="10257" width="22.109375" style="2" customWidth="1"/>
    <col min="10258" max="10258" width="19.5546875" style="2" customWidth="1"/>
    <col min="10259" max="10259" width="21.88671875" style="2" customWidth="1"/>
    <col min="10260" max="10260" width="16.109375" style="2" customWidth="1"/>
    <col min="10261" max="10261" width="24.109375" style="2" customWidth="1"/>
    <col min="10262" max="10262" width="14" style="2" bestFit="1" customWidth="1"/>
    <col min="10263" max="10498" width="8.88671875" style="2"/>
    <col min="10499" max="10499" width="11.33203125" style="2" customWidth="1"/>
    <col min="10500" max="10500" width="19.44140625" style="2" customWidth="1"/>
    <col min="10501" max="10501" width="38.88671875" style="2" customWidth="1"/>
    <col min="10502" max="10502" width="34" style="2" customWidth="1"/>
    <col min="10503" max="10503" width="22.5546875" style="2" customWidth="1"/>
    <col min="10504" max="10504" width="13.5546875" style="2" customWidth="1"/>
    <col min="10505" max="10505" width="14.109375" style="2" customWidth="1"/>
    <col min="10506" max="10506" width="26.5546875" style="2" customWidth="1"/>
    <col min="10507" max="10507" width="12.88671875" style="2" customWidth="1"/>
    <col min="10508" max="10508" width="16.33203125" style="2" customWidth="1"/>
    <col min="10509" max="10509" width="18.44140625" style="2" customWidth="1"/>
    <col min="10510" max="10510" width="20.6640625" style="2" customWidth="1"/>
    <col min="10511" max="10511" width="25.109375" style="2" customWidth="1"/>
    <col min="10512" max="10512" width="10.109375" style="2" customWidth="1"/>
    <col min="10513" max="10513" width="22.109375" style="2" customWidth="1"/>
    <col min="10514" max="10514" width="19.5546875" style="2" customWidth="1"/>
    <col min="10515" max="10515" width="21.88671875" style="2" customWidth="1"/>
    <col min="10516" max="10516" width="16.109375" style="2" customWidth="1"/>
    <col min="10517" max="10517" width="24.109375" style="2" customWidth="1"/>
    <col min="10518" max="10518" width="14" style="2" bestFit="1" customWidth="1"/>
    <col min="10519" max="10754" width="8.88671875" style="2"/>
    <col min="10755" max="10755" width="11.33203125" style="2" customWidth="1"/>
    <col min="10756" max="10756" width="19.44140625" style="2" customWidth="1"/>
    <col min="10757" max="10757" width="38.88671875" style="2" customWidth="1"/>
    <col min="10758" max="10758" width="34" style="2" customWidth="1"/>
    <col min="10759" max="10759" width="22.5546875" style="2" customWidth="1"/>
    <col min="10760" max="10760" width="13.5546875" style="2" customWidth="1"/>
    <col min="10761" max="10761" width="14.109375" style="2" customWidth="1"/>
    <col min="10762" max="10762" width="26.5546875" style="2" customWidth="1"/>
    <col min="10763" max="10763" width="12.88671875" style="2" customWidth="1"/>
    <col min="10764" max="10764" width="16.33203125" style="2" customWidth="1"/>
    <col min="10765" max="10765" width="18.44140625" style="2" customWidth="1"/>
    <col min="10766" max="10766" width="20.6640625" style="2" customWidth="1"/>
    <col min="10767" max="10767" width="25.109375" style="2" customWidth="1"/>
    <col min="10768" max="10768" width="10.109375" style="2" customWidth="1"/>
    <col min="10769" max="10769" width="22.109375" style="2" customWidth="1"/>
    <col min="10770" max="10770" width="19.5546875" style="2" customWidth="1"/>
    <col min="10771" max="10771" width="21.88671875" style="2" customWidth="1"/>
    <col min="10772" max="10772" width="16.109375" style="2" customWidth="1"/>
    <col min="10773" max="10773" width="24.109375" style="2" customWidth="1"/>
    <col min="10774" max="10774" width="14" style="2" bestFit="1" customWidth="1"/>
    <col min="10775" max="11010" width="8.88671875" style="2"/>
    <col min="11011" max="11011" width="11.33203125" style="2" customWidth="1"/>
    <col min="11012" max="11012" width="19.44140625" style="2" customWidth="1"/>
    <col min="11013" max="11013" width="38.88671875" style="2" customWidth="1"/>
    <col min="11014" max="11014" width="34" style="2" customWidth="1"/>
    <col min="11015" max="11015" width="22.5546875" style="2" customWidth="1"/>
    <col min="11016" max="11016" width="13.5546875" style="2" customWidth="1"/>
    <col min="11017" max="11017" width="14.109375" style="2" customWidth="1"/>
    <col min="11018" max="11018" width="26.5546875" style="2" customWidth="1"/>
    <col min="11019" max="11019" width="12.88671875" style="2" customWidth="1"/>
    <col min="11020" max="11020" width="16.33203125" style="2" customWidth="1"/>
    <col min="11021" max="11021" width="18.44140625" style="2" customWidth="1"/>
    <col min="11022" max="11022" width="20.6640625" style="2" customWidth="1"/>
    <col min="11023" max="11023" width="25.109375" style="2" customWidth="1"/>
    <col min="11024" max="11024" width="10.109375" style="2" customWidth="1"/>
    <col min="11025" max="11025" width="22.109375" style="2" customWidth="1"/>
    <col min="11026" max="11026" width="19.5546875" style="2" customWidth="1"/>
    <col min="11027" max="11027" width="21.88671875" style="2" customWidth="1"/>
    <col min="11028" max="11028" width="16.109375" style="2" customWidth="1"/>
    <col min="11029" max="11029" width="24.109375" style="2" customWidth="1"/>
    <col min="11030" max="11030" width="14" style="2" bestFit="1" customWidth="1"/>
    <col min="11031" max="11266" width="8.88671875" style="2"/>
    <col min="11267" max="11267" width="11.33203125" style="2" customWidth="1"/>
    <col min="11268" max="11268" width="19.44140625" style="2" customWidth="1"/>
    <col min="11269" max="11269" width="38.88671875" style="2" customWidth="1"/>
    <col min="11270" max="11270" width="34" style="2" customWidth="1"/>
    <col min="11271" max="11271" width="22.5546875" style="2" customWidth="1"/>
    <col min="11272" max="11272" width="13.5546875" style="2" customWidth="1"/>
    <col min="11273" max="11273" width="14.109375" style="2" customWidth="1"/>
    <col min="11274" max="11274" width="26.5546875" style="2" customWidth="1"/>
    <col min="11275" max="11275" width="12.88671875" style="2" customWidth="1"/>
    <col min="11276" max="11276" width="16.33203125" style="2" customWidth="1"/>
    <col min="11277" max="11277" width="18.44140625" style="2" customWidth="1"/>
    <col min="11278" max="11278" width="20.6640625" style="2" customWidth="1"/>
    <col min="11279" max="11279" width="25.109375" style="2" customWidth="1"/>
    <col min="11280" max="11280" width="10.109375" style="2" customWidth="1"/>
    <col min="11281" max="11281" width="22.109375" style="2" customWidth="1"/>
    <col min="11282" max="11282" width="19.5546875" style="2" customWidth="1"/>
    <col min="11283" max="11283" width="21.88671875" style="2" customWidth="1"/>
    <col min="11284" max="11284" width="16.109375" style="2" customWidth="1"/>
    <col min="11285" max="11285" width="24.109375" style="2" customWidth="1"/>
    <col min="11286" max="11286" width="14" style="2" bestFit="1" customWidth="1"/>
    <col min="11287" max="11522" width="8.88671875" style="2"/>
    <col min="11523" max="11523" width="11.33203125" style="2" customWidth="1"/>
    <col min="11524" max="11524" width="19.44140625" style="2" customWidth="1"/>
    <col min="11525" max="11525" width="38.88671875" style="2" customWidth="1"/>
    <col min="11526" max="11526" width="34" style="2" customWidth="1"/>
    <col min="11527" max="11527" width="22.5546875" style="2" customWidth="1"/>
    <col min="11528" max="11528" width="13.5546875" style="2" customWidth="1"/>
    <col min="11529" max="11529" width="14.109375" style="2" customWidth="1"/>
    <col min="11530" max="11530" width="26.5546875" style="2" customWidth="1"/>
    <col min="11531" max="11531" width="12.88671875" style="2" customWidth="1"/>
    <col min="11532" max="11532" width="16.33203125" style="2" customWidth="1"/>
    <col min="11533" max="11533" width="18.44140625" style="2" customWidth="1"/>
    <col min="11534" max="11534" width="20.6640625" style="2" customWidth="1"/>
    <col min="11535" max="11535" width="25.109375" style="2" customWidth="1"/>
    <col min="11536" max="11536" width="10.109375" style="2" customWidth="1"/>
    <col min="11537" max="11537" width="22.109375" style="2" customWidth="1"/>
    <col min="11538" max="11538" width="19.5546875" style="2" customWidth="1"/>
    <col min="11539" max="11539" width="21.88671875" style="2" customWidth="1"/>
    <col min="11540" max="11540" width="16.109375" style="2" customWidth="1"/>
    <col min="11541" max="11541" width="24.109375" style="2" customWidth="1"/>
    <col min="11542" max="11542" width="14" style="2" bestFit="1" customWidth="1"/>
    <col min="11543" max="11778" width="8.88671875" style="2"/>
    <col min="11779" max="11779" width="11.33203125" style="2" customWidth="1"/>
    <col min="11780" max="11780" width="19.44140625" style="2" customWidth="1"/>
    <col min="11781" max="11781" width="38.88671875" style="2" customWidth="1"/>
    <col min="11782" max="11782" width="34" style="2" customWidth="1"/>
    <col min="11783" max="11783" width="22.5546875" style="2" customWidth="1"/>
    <col min="11784" max="11784" width="13.5546875" style="2" customWidth="1"/>
    <col min="11785" max="11785" width="14.109375" style="2" customWidth="1"/>
    <col min="11786" max="11786" width="26.5546875" style="2" customWidth="1"/>
    <col min="11787" max="11787" width="12.88671875" style="2" customWidth="1"/>
    <col min="11788" max="11788" width="16.33203125" style="2" customWidth="1"/>
    <col min="11789" max="11789" width="18.44140625" style="2" customWidth="1"/>
    <col min="11790" max="11790" width="20.6640625" style="2" customWidth="1"/>
    <col min="11791" max="11791" width="25.109375" style="2" customWidth="1"/>
    <col min="11792" max="11792" width="10.109375" style="2" customWidth="1"/>
    <col min="11793" max="11793" width="22.109375" style="2" customWidth="1"/>
    <col min="11794" max="11794" width="19.5546875" style="2" customWidth="1"/>
    <col min="11795" max="11795" width="21.88671875" style="2" customWidth="1"/>
    <col min="11796" max="11796" width="16.109375" style="2" customWidth="1"/>
    <col min="11797" max="11797" width="24.109375" style="2" customWidth="1"/>
    <col min="11798" max="11798" width="14" style="2" bestFit="1" customWidth="1"/>
    <col min="11799" max="12034" width="8.88671875" style="2"/>
    <col min="12035" max="12035" width="11.33203125" style="2" customWidth="1"/>
    <col min="12036" max="12036" width="19.44140625" style="2" customWidth="1"/>
    <col min="12037" max="12037" width="38.88671875" style="2" customWidth="1"/>
    <col min="12038" max="12038" width="34" style="2" customWidth="1"/>
    <col min="12039" max="12039" width="22.5546875" style="2" customWidth="1"/>
    <col min="12040" max="12040" width="13.5546875" style="2" customWidth="1"/>
    <col min="12041" max="12041" width="14.109375" style="2" customWidth="1"/>
    <col min="12042" max="12042" width="26.5546875" style="2" customWidth="1"/>
    <col min="12043" max="12043" width="12.88671875" style="2" customWidth="1"/>
    <col min="12044" max="12044" width="16.33203125" style="2" customWidth="1"/>
    <col min="12045" max="12045" width="18.44140625" style="2" customWidth="1"/>
    <col min="12046" max="12046" width="20.6640625" style="2" customWidth="1"/>
    <col min="12047" max="12047" width="25.109375" style="2" customWidth="1"/>
    <col min="12048" max="12048" width="10.109375" style="2" customWidth="1"/>
    <col min="12049" max="12049" width="22.109375" style="2" customWidth="1"/>
    <col min="12050" max="12050" width="19.5546875" style="2" customWidth="1"/>
    <col min="12051" max="12051" width="21.88671875" style="2" customWidth="1"/>
    <col min="12052" max="12052" width="16.109375" style="2" customWidth="1"/>
    <col min="12053" max="12053" width="24.109375" style="2" customWidth="1"/>
    <col min="12054" max="12054" width="14" style="2" bestFit="1" customWidth="1"/>
    <col min="12055" max="12290" width="8.88671875" style="2"/>
    <col min="12291" max="12291" width="11.33203125" style="2" customWidth="1"/>
    <col min="12292" max="12292" width="19.44140625" style="2" customWidth="1"/>
    <col min="12293" max="12293" width="38.88671875" style="2" customWidth="1"/>
    <col min="12294" max="12294" width="34" style="2" customWidth="1"/>
    <col min="12295" max="12295" width="22.5546875" style="2" customWidth="1"/>
    <col min="12296" max="12296" width="13.5546875" style="2" customWidth="1"/>
    <col min="12297" max="12297" width="14.109375" style="2" customWidth="1"/>
    <col min="12298" max="12298" width="26.5546875" style="2" customWidth="1"/>
    <col min="12299" max="12299" width="12.88671875" style="2" customWidth="1"/>
    <col min="12300" max="12300" width="16.33203125" style="2" customWidth="1"/>
    <col min="12301" max="12301" width="18.44140625" style="2" customWidth="1"/>
    <col min="12302" max="12302" width="20.6640625" style="2" customWidth="1"/>
    <col min="12303" max="12303" width="25.109375" style="2" customWidth="1"/>
    <col min="12304" max="12304" width="10.109375" style="2" customWidth="1"/>
    <col min="12305" max="12305" width="22.109375" style="2" customWidth="1"/>
    <col min="12306" max="12306" width="19.5546875" style="2" customWidth="1"/>
    <col min="12307" max="12307" width="21.88671875" style="2" customWidth="1"/>
    <col min="12308" max="12308" width="16.109375" style="2" customWidth="1"/>
    <col min="12309" max="12309" width="24.109375" style="2" customWidth="1"/>
    <col min="12310" max="12310" width="14" style="2" bestFit="1" customWidth="1"/>
    <col min="12311" max="12546" width="8.88671875" style="2"/>
    <col min="12547" max="12547" width="11.33203125" style="2" customWidth="1"/>
    <col min="12548" max="12548" width="19.44140625" style="2" customWidth="1"/>
    <col min="12549" max="12549" width="38.88671875" style="2" customWidth="1"/>
    <col min="12550" max="12550" width="34" style="2" customWidth="1"/>
    <col min="12551" max="12551" width="22.5546875" style="2" customWidth="1"/>
    <col min="12552" max="12552" width="13.5546875" style="2" customWidth="1"/>
    <col min="12553" max="12553" width="14.109375" style="2" customWidth="1"/>
    <col min="12554" max="12554" width="26.5546875" style="2" customWidth="1"/>
    <col min="12555" max="12555" width="12.88671875" style="2" customWidth="1"/>
    <col min="12556" max="12556" width="16.33203125" style="2" customWidth="1"/>
    <col min="12557" max="12557" width="18.44140625" style="2" customWidth="1"/>
    <col min="12558" max="12558" width="20.6640625" style="2" customWidth="1"/>
    <col min="12559" max="12559" width="25.109375" style="2" customWidth="1"/>
    <col min="12560" max="12560" width="10.109375" style="2" customWidth="1"/>
    <col min="12561" max="12561" width="22.109375" style="2" customWidth="1"/>
    <col min="12562" max="12562" width="19.5546875" style="2" customWidth="1"/>
    <col min="12563" max="12563" width="21.88671875" style="2" customWidth="1"/>
    <col min="12564" max="12564" width="16.109375" style="2" customWidth="1"/>
    <col min="12565" max="12565" width="24.109375" style="2" customWidth="1"/>
    <col min="12566" max="12566" width="14" style="2" bestFit="1" customWidth="1"/>
    <col min="12567" max="12802" width="8.88671875" style="2"/>
    <col min="12803" max="12803" width="11.33203125" style="2" customWidth="1"/>
    <col min="12804" max="12804" width="19.44140625" style="2" customWidth="1"/>
    <col min="12805" max="12805" width="38.88671875" style="2" customWidth="1"/>
    <col min="12806" max="12806" width="34" style="2" customWidth="1"/>
    <col min="12807" max="12807" width="22.5546875" style="2" customWidth="1"/>
    <col min="12808" max="12808" width="13.5546875" style="2" customWidth="1"/>
    <col min="12809" max="12809" width="14.109375" style="2" customWidth="1"/>
    <col min="12810" max="12810" width="26.5546875" style="2" customWidth="1"/>
    <col min="12811" max="12811" width="12.88671875" style="2" customWidth="1"/>
    <col min="12812" max="12812" width="16.33203125" style="2" customWidth="1"/>
    <col min="12813" max="12813" width="18.44140625" style="2" customWidth="1"/>
    <col min="12814" max="12814" width="20.6640625" style="2" customWidth="1"/>
    <col min="12815" max="12815" width="25.109375" style="2" customWidth="1"/>
    <col min="12816" max="12816" width="10.109375" style="2" customWidth="1"/>
    <col min="12817" max="12817" width="22.109375" style="2" customWidth="1"/>
    <col min="12818" max="12818" width="19.5546875" style="2" customWidth="1"/>
    <col min="12819" max="12819" width="21.88671875" style="2" customWidth="1"/>
    <col min="12820" max="12820" width="16.109375" style="2" customWidth="1"/>
    <col min="12821" max="12821" width="24.109375" style="2" customWidth="1"/>
    <col min="12822" max="12822" width="14" style="2" bestFit="1" customWidth="1"/>
    <col min="12823" max="13058" width="8.88671875" style="2"/>
    <col min="13059" max="13059" width="11.33203125" style="2" customWidth="1"/>
    <col min="13060" max="13060" width="19.44140625" style="2" customWidth="1"/>
    <col min="13061" max="13061" width="38.88671875" style="2" customWidth="1"/>
    <col min="13062" max="13062" width="34" style="2" customWidth="1"/>
    <col min="13063" max="13063" width="22.5546875" style="2" customWidth="1"/>
    <col min="13064" max="13064" width="13.5546875" style="2" customWidth="1"/>
    <col min="13065" max="13065" width="14.109375" style="2" customWidth="1"/>
    <col min="13066" max="13066" width="26.5546875" style="2" customWidth="1"/>
    <col min="13067" max="13067" width="12.88671875" style="2" customWidth="1"/>
    <col min="13068" max="13068" width="16.33203125" style="2" customWidth="1"/>
    <col min="13069" max="13069" width="18.44140625" style="2" customWidth="1"/>
    <col min="13070" max="13070" width="20.6640625" style="2" customWidth="1"/>
    <col min="13071" max="13071" width="25.109375" style="2" customWidth="1"/>
    <col min="13072" max="13072" width="10.109375" style="2" customWidth="1"/>
    <col min="13073" max="13073" width="22.109375" style="2" customWidth="1"/>
    <col min="13074" max="13074" width="19.5546875" style="2" customWidth="1"/>
    <col min="13075" max="13075" width="21.88671875" style="2" customWidth="1"/>
    <col min="13076" max="13076" width="16.109375" style="2" customWidth="1"/>
    <col min="13077" max="13077" width="24.109375" style="2" customWidth="1"/>
    <col min="13078" max="13078" width="14" style="2" bestFit="1" customWidth="1"/>
    <col min="13079" max="13314" width="8.88671875" style="2"/>
    <col min="13315" max="13315" width="11.33203125" style="2" customWidth="1"/>
    <col min="13316" max="13316" width="19.44140625" style="2" customWidth="1"/>
    <col min="13317" max="13317" width="38.88671875" style="2" customWidth="1"/>
    <col min="13318" max="13318" width="34" style="2" customWidth="1"/>
    <col min="13319" max="13319" width="22.5546875" style="2" customWidth="1"/>
    <col min="13320" max="13320" width="13.5546875" style="2" customWidth="1"/>
    <col min="13321" max="13321" width="14.109375" style="2" customWidth="1"/>
    <col min="13322" max="13322" width="26.5546875" style="2" customWidth="1"/>
    <col min="13323" max="13323" width="12.88671875" style="2" customWidth="1"/>
    <col min="13324" max="13324" width="16.33203125" style="2" customWidth="1"/>
    <col min="13325" max="13325" width="18.44140625" style="2" customWidth="1"/>
    <col min="13326" max="13326" width="20.6640625" style="2" customWidth="1"/>
    <col min="13327" max="13327" width="25.109375" style="2" customWidth="1"/>
    <col min="13328" max="13328" width="10.109375" style="2" customWidth="1"/>
    <col min="13329" max="13329" width="22.109375" style="2" customWidth="1"/>
    <col min="13330" max="13330" width="19.5546875" style="2" customWidth="1"/>
    <col min="13331" max="13331" width="21.88671875" style="2" customWidth="1"/>
    <col min="13332" max="13332" width="16.109375" style="2" customWidth="1"/>
    <col min="13333" max="13333" width="24.109375" style="2" customWidth="1"/>
    <col min="13334" max="13334" width="14" style="2" bestFit="1" customWidth="1"/>
    <col min="13335" max="13570" width="8.88671875" style="2"/>
    <col min="13571" max="13571" width="11.33203125" style="2" customWidth="1"/>
    <col min="13572" max="13572" width="19.44140625" style="2" customWidth="1"/>
    <col min="13573" max="13573" width="38.88671875" style="2" customWidth="1"/>
    <col min="13574" max="13574" width="34" style="2" customWidth="1"/>
    <col min="13575" max="13575" width="22.5546875" style="2" customWidth="1"/>
    <col min="13576" max="13576" width="13.5546875" style="2" customWidth="1"/>
    <col min="13577" max="13577" width="14.109375" style="2" customWidth="1"/>
    <col min="13578" max="13578" width="26.5546875" style="2" customWidth="1"/>
    <col min="13579" max="13579" width="12.88671875" style="2" customWidth="1"/>
    <col min="13580" max="13580" width="16.33203125" style="2" customWidth="1"/>
    <col min="13581" max="13581" width="18.44140625" style="2" customWidth="1"/>
    <col min="13582" max="13582" width="20.6640625" style="2" customWidth="1"/>
    <col min="13583" max="13583" width="25.109375" style="2" customWidth="1"/>
    <col min="13584" max="13584" width="10.109375" style="2" customWidth="1"/>
    <col min="13585" max="13585" width="22.109375" style="2" customWidth="1"/>
    <col min="13586" max="13586" width="19.5546875" style="2" customWidth="1"/>
    <col min="13587" max="13587" width="21.88671875" style="2" customWidth="1"/>
    <col min="13588" max="13588" width="16.109375" style="2" customWidth="1"/>
    <col min="13589" max="13589" width="24.109375" style="2" customWidth="1"/>
    <col min="13590" max="13590" width="14" style="2" bestFit="1" customWidth="1"/>
    <col min="13591" max="13826" width="8.88671875" style="2"/>
    <col min="13827" max="13827" width="11.33203125" style="2" customWidth="1"/>
    <col min="13828" max="13828" width="19.44140625" style="2" customWidth="1"/>
    <col min="13829" max="13829" width="38.88671875" style="2" customWidth="1"/>
    <col min="13830" max="13830" width="34" style="2" customWidth="1"/>
    <col min="13831" max="13831" width="22.5546875" style="2" customWidth="1"/>
    <col min="13832" max="13832" width="13.5546875" style="2" customWidth="1"/>
    <col min="13833" max="13833" width="14.109375" style="2" customWidth="1"/>
    <col min="13834" max="13834" width="26.5546875" style="2" customWidth="1"/>
    <col min="13835" max="13835" width="12.88671875" style="2" customWidth="1"/>
    <col min="13836" max="13836" width="16.33203125" style="2" customWidth="1"/>
    <col min="13837" max="13837" width="18.44140625" style="2" customWidth="1"/>
    <col min="13838" max="13838" width="20.6640625" style="2" customWidth="1"/>
    <col min="13839" max="13839" width="25.109375" style="2" customWidth="1"/>
    <col min="13840" max="13840" width="10.109375" style="2" customWidth="1"/>
    <col min="13841" max="13841" width="22.109375" style="2" customWidth="1"/>
    <col min="13842" max="13842" width="19.5546875" style="2" customWidth="1"/>
    <col min="13843" max="13843" width="21.88671875" style="2" customWidth="1"/>
    <col min="13844" max="13844" width="16.109375" style="2" customWidth="1"/>
    <col min="13845" max="13845" width="24.109375" style="2" customWidth="1"/>
    <col min="13846" max="13846" width="14" style="2" bestFit="1" customWidth="1"/>
    <col min="13847" max="14082" width="8.88671875" style="2"/>
    <col min="14083" max="14083" width="11.33203125" style="2" customWidth="1"/>
    <col min="14084" max="14084" width="19.44140625" style="2" customWidth="1"/>
    <col min="14085" max="14085" width="38.88671875" style="2" customWidth="1"/>
    <col min="14086" max="14086" width="34" style="2" customWidth="1"/>
    <col min="14087" max="14087" width="22.5546875" style="2" customWidth="1"/>
    <col min="14088" max="14088" width="13.5546875" style="2" customWidth="1"/>
    <col min="14089" max="14089" width="14.109375" style="2" customWidth="1"/>
    <col min="14090" max="14090" width="26.5546875" style="2" customWidth="1"/>
    <col min="14091" max="14091" width="12.88671875" style="2" customWidth="1"/>
    <col min="14092" max="14092" width="16.33203125" style="2" customWidth="1"/>
    <col min="14093" max="14093" width="18.44140625" style="2" customWidth="1"/>
    <col min="14094" max="14094" width="20.6640625" style="2" customWidth="1"/>
    <col min="14095" max="14095" width="25.109375" style="2" customWidth="1"/>
    <col min="14096" max="14096" width="10.109375" style="2" customWidth="1"/>
    <col min="14097" max="14097" width="22.109375" style="2" customWidth="1"/>
    <col min="14098" max="14098" width="19.5546875" style="2" customWidth="1"/>
    <col min="14099" max="14099" width="21.88671875" style="2" customWidth="1"/>
    <col min="14100" max="14100" width="16.109375" style="2" customWidth="1"/>
    <col min="14101" max="14101" width="24.109375" style="2" customWidth="1"/>
    <col min="14102" max="14102" width="14" style="2" bestFit="1" customWidth="1"/>
    <col min="14103" max="14338" width="8.88671875" style="2"/>
    <col min="14339" max="14339" width="11.33203125" style="2" customWidth="1"/>
    <col min="14340" max="14340" width="19.44140625" style="2" customWidth="1"/>
    <col min="14341" max="14341" width="38.88671875" style="2" customWidth="1"/>
    <col min="14342" max="14342" width="34" style="2" customWidth="1"/>
    <col min="14343" max="14343" width="22.5546875" style="2" customWidth="1"/>
    <col min="14344" max="14344" width="13.5546875" style="2" customWidth="1"/>
    <col min="14345" max="14345" width="14.109375" style="2" customWidth="1"/>
    <col min="14346" max="14346" width="26.5546875" style="2" customWidth="1"/>
    <col min="14347" max="14347" width="12.88671875" style="2" customWidth="1"/>
    <col min="14348" max="14348" width="16.33203125" style="2" customWidth="1"/>
    <col min="14349" max="14349" width="18.44140625" style="2" customWidth="1"/>
    <col min="14350" max="14350" width="20.6640625" style="2" customWidth="1"/>
    <col min="14351" max="14351" width="25.109375" style="2" customWidth="1"/>
    <col min="14352" max="14352" width="10.109375" style="2" customWidth="1"/>
    <col min="14353" max="14353" width="22.109375" style="2" customWidth="1"/>
    <col min="14354" max="14354" width="19.5546875" style="2" customWidth="1"/>
    <col min="14355" max="14355" width="21.88671875" style="2" customWidth="1"/>
    <col min="14356" max="14356" width="16.109375" style="2" customWidth="1"/>
    <col min="14357" max="14357" width="24.109375" style="2" customWidth="1"/>
    <col min="14358" max="14358" width="14" style="2" bestFit="1" customWidth="1"/>
    <col min="14359" max="14594" width="8.88671875" style="2"/>
    <col min="14595" max="14595" width="11.33203125" style="2" customWidth="1"/>
    <col min="14596" max="14596" width="19.44140625" style="2" customWidth="1"/>
    <col min="14597" max="14597" width="38.88671875" style="2" customWidth="1"/>
    <col min="14598" max="14598" width="34" style="2" customWidth="1"/>
    <col min="14599" max="14599" width="22.5546875" style="2" customWidth="1"/>
    <col min="14600" max="14600" width="13.5546875" style="2" customWidth="1"/>
    <col min="14601" max="14601" width="14.109375" style="2" customWidth="1"/>
    <col min="14602" max="14602" width="26.5546875" style="2" customWidth="1"/>
    <col min="14603" max="14603" width="12.88671875" style="2" customWidth="1"/>
    <col min="14604" max="14604" width="16.33203125" style="2" customWidth="1"/>
    <col min="14605" max="14605" width="18.44140625" style="2" customWidth="1"/>
    <col min="14606" max="14606" width="20.6640625" style="2" customWidth="1"/>
    <col min="14607" max="14607" width="25.109375" style="2" customWidth="1"/>
    <col min="14608" max="14608" width="10.109375" style="2" customWidth="1"/>
    <col min="14609" max="14609" width="22.109375" style="2" customWidth="1"/>
    <col min="14610" max="14610" width="19.5546875" style="2" customWidth="1"/>
    <col min="14611" max="14611" width="21.88671875" style="2" customWidth="1"/>
    <col min="14612" max="14612" width="16.109375" style="2" customWidth="1"/>
    <col min="14613" max="14613" width="24.109375" style="2" customWidth="1"/>
    <col min="14614" max="14614" width="14" style="2" bestFit="1" customWidth="1"/>
    <col min="14615" max="14850" width="8.88671875" style="2"/>
    <col min="14851" max="14851" width="11.33203125" style="2" customWidth="1"/>
    <col min="14852" max="14852" width="19.44140625" style="2" customWidth="1"/>
    <col min="14853" max="14853" width="38.88671875" style="2" customWidth="1"/>
    <col min="14854" max="14854" width="34" style="2" customWidth="1"/>
    <col min="14855" max="14855" width="22.5546875" style="2" customWidth="1"/>
    <col min="14856" max="14856" width="13.5546875" style="2" customWidth="1"/>
    <col min="14857" max="14857" width="14.109375" style="2" customWidth="1"/>
    <col min="14858" max="14858" width="26.5546875" style="2" customWidth="1"/>
    <col min="14859" max="14859" width="12.88671875" style="2" customWidth="1"/>
    <col min="14860" max="14860" width="16.33203125" style="2" customWidth="1"/>
    <col min="14861" max="14861" width="18.44140625" style="2" customWidth="1"/>
    <col min="14862" max="14862" width="20.6640625" style="2" customWidth="1"/>
    <col min="14863" max="14863" width="25.109375" style="2" customWidth="1"/>
    <col min="14864" max="14864" width="10.109375" style="2" customWidth="1"/>
    <col min="14865" max="14865" width="22.109375" style="2" customWidth="1"/>
    <col min="14866" max="14866" width="19.5546875" style="2" customWidth="1"/>
    <col min="14867" max="14867" width="21.88671875" style="2" customWidth="1"/>
    <col min="14868" max="14868" width="16.109375" style="2" customWidth="1"/>
    <col min="14869" max="14869" width="24.109375" style="2" customWidth="1"/>
    <col min="14870" max="14870" width="14" style="2" bestFit="1" customWidth="1"/>
    <col min="14871" max="15106" width="8.88671875" style="2"/>
    <col min="15107" max="15107" width="11.33203125" style="2" customWidth="1"/>
    <col min="15108" max="15108" width="19.44140625" style="2" customWidth="1"/>
    <col min="15109" max="15109" width="38.88671875" style="2" customWidth="1"/>
    <col min="15110" max="15110" width="34" style="2" customWidth="1"/>
    <col min="15111" max="15111" width="22.5546875" style="2" customWidth="1"/>
    <col min="15112" max="15112" width="13.5546875" style="2" customWidth="1"/>
    <col min="15113" max="15113" width="14.109375" style="2" customWidth="1"/>
    <col min="15114" max="15114" width="26.5546875" style="2" customWidth="1"/>
    <col min="15115" max="15115" width="12.88671875" style="2" customWidth="1"/>
    <col min="15116" max="15116" width="16.33203125" style="2" customWidth="1"/>
    <col min="15117" max="15117" width="18.44140625" style="2" customWidth="1"/>
    <col min="15118" max="15118" width="20.6640625" style="2" customWidth="1"/>
    <col min="15119" max="15119" width="25.109375" style="2" customWidth="1"/>
    <col min="15120" max="15120" width="10.109375" style="2" customWidth="1"/>
    <col min="15121" max="15121" width="22.109375" style="2" customWidth="1"/>
    <col min="15122" max="15122" width="19.5546875" style="2" customWidth="1"/>
    <col min="15123" max="15123" width="21.88671875" style="2" customWidth="1"/>
    <col min="15124" max="15124" width="16.109375" style="2" customWidth="1"/>
    <col min="15125" max="15125" width="24.109375" style="2" customWidth="1"/>
    <col min="15126" max="15126" width="14" style="2" bestFit="1" customWidth="1"/>
    <col min="15127" max="15362" width="8.88671875" style="2"/>
    <col min="15363" max="15363" width="11.33203125" style="2" customWidth="1"/>
    <col min="15364" max="15364" width="19.44140625" style="2" customWidth="1"/>
    <col min="15365" max="15365" width="38.88671875" style="2" customWidth="1"/>
    <col min="15366" max="15366" width="34" style="2" customWidth="1"/>
    <col min="15367" max="15367" width="22.5546875" style="2" customWidth="1"/>
    <col min="15368" max="15368" width="13.5546875" style="2" customWidth="1"/>
    <col min="15369" max="15369" width="14.109375" style="2" customWidth="1"/>
    <col min="15370" max="15370" width="26.5546875" style="2" customWidth="1"/>
    <col min="15371" max="15371" width="12.88671875" style="2" customWidth="1"/>
    <col min="15372" max="15372" width="16.33203125" style="2" customWidth="1"/>
    <col min="15373" max="15373" width="18.44140625" style="2" customWidth="1"/>
    <col min="15374" max="15374" width="20.6640625" style="2" customWidth="1"/>
    <col min="15375" max="15375" width="25.109375" style="2" customWidth="1"/>
    <col min="15376" max="15376" width="10.109375" style="2" customWidth="1"/>
    <col min="15377" max="15377" width="22.109375" style="2" customWidth="1"/>
    <col min="15378" max="15378" width="19.5546875" style="2" customWidth="1"/>
    <col min="15379" max="15379" width="21.88671875" style="2" customWidth="1"/>
    <col min="15380" max="15380" width="16.109375" style="2" customWidth="1"/>
    <col min="15381" max="15381" width="24.109375" style="2" customWidth="1"/>
    <col min="15382" max="15382" width="14" style="2" bestFit="1" customWidth="1"/>
    <col min="15383" max="15618" width="8.88671875" style="2"/>
    <col min="15619" max="15619" width="11.33203125" style="2" customWidth="1"/>
    <col min="15620" max="15620" width="19.44140625" style="2" customWidth="1"/>
    <col min="15621" max="15621" width="38.88671875" style="2" customWidth="1"/>
    <col min="15622" max="15622" width="34" style="2" customWidth="1"/>
    <col min="15623" max="15623" width="22.5546875" style="2" customWidth="1"/>
    <col min="15624" max="15624" width="13.5546875" style="2" customWidth="1"/>
    <col min="15625" max="15625" width="14.109375" style="2" customWidth="1"/>
    <col min="15626" max="15626" width="26.5546875" style="2" customWidth="1"/>
    <col min="15627" max="15627" width="12.88671875" style="2" customWidth="1"/>
    <col min="15628" max="15628" width="16.33203125" style="2" customWidth="1"/>
    <col min="15629" max="15629" width="18.44140625" style="2" customWidth="1"/>
    <col min="15630" max="15630" width="20.6640625" style="2" customWidth="1"/>
    <col min="15631" max="15631" width="25.109375" style="2" customWidth="1"/>
    <col min="15632" max="15632" width="10.109375" style="2" customWidth="1"/>
    <col min="15633" max="15633" width="22.109375" style="2" customWidth="1"/>
    <col min="15634" max="15634" width="19.5546875" style="2" customWidth="1"/>
    <col min="15635" max="15635" width="21.88671875" style="2" customWidth="1"/>
    <col min="15636" max="15636" width="16.109375" style="2" customWidth="1"/>
    <col min="15637" max="15637" width="24.109375" style="2" customWidth="1"/>
    <col min="15638" max="15638" width="14" style="2" bestFit="1" customWidth="1"/>
    <col min="15639" max="15874" width="8.88671875" style="2"/>
    <col min="15875" max="15875" width="11.33203125" style="2" customWidth="1"/>
    <col min="15876" max="15876" width="19.44140625" style="2" customWidth="1"/>
    <col min="15877" max="15877" width="38.88671875" style="2" customWidth="1"/>
    <col min="15878" max="15878" width="34" style="2" customWidth="1"/>
    <col min="15879" max="15879" width="22.5546875" style="2" customWidth="1"/>
    <col min="15880" max="15880" width="13.5546875" style="2" customWidth="1"/>
    <col min="15881" max="15881" width="14.109375" style="2" customWidth="1"/>
    <col min="15882" max="15882" width="26.5546875" style="2" customWidth="1"/>
    <col min="15883" max="15883" width="12.88671875" style="2" customWidth="1"/>
    <col min="15884" max="15884" width="16.33203125" style="2" customWidth="1"/>
    <col min="15885" max="15885" width="18.44140625" style="2" customWidth="1"/>
    <col min="15886" max="15886" width="20.6640625" style="2" customWidth="1"/>
    <col min="15887" max="15887" width="25.109375" style="2" customWidth="1"/>
    <col min="15888" max="15888" width="10.109375" style="2" customWidth="1"/>
    <col min="15889" max="15889" width="22.109375" style="2" customWidth="1"/>
    <col min="15890" max="15890" width="19.5546875" style="2" customWidth="1"/>
    <col min="15891" max="15891" width="21.88671875" style="2" customWidth="1"/>
    <col min="15892" max="15892" width="16.109375" style="2" customWidth="1"/>
    <col min="15893" max="15893" width="24.109375" style="2" customWidth="1"/>
    <col min="15894" max="15894" width="14" style="2" bestFit="1" customWidth="1"/>
    <col min="15895" max="16130" width="8.88671875" style="2"/>
    <col min="16131" max="16131" width="11.33203125" style="2" customWidth="1"/>
    <col min="16132" max="16132" width="19.44140625" style="2" customWidth="1"/>
    <col min="16133" max="16133" width="38.88671875" style="2" customWidth="1"/>
    <col min="16134" max="16134" width="34" style="2" customWidth="1"/>
    <col min="16135" max="16135" width="22.5546875" style="2" customWidth="1"/>
    <col min="16136" max="16136" width="13.5546875" style="2" customWidth="1"/>
    <col min="16137" max="16137" width="14.109375" style="2" customWidth="1"/>
    <col min="16138" max="16138" width="26.5546875" style="2" customWidth="1"/>
    <col min="16139" max="16139" width="12.88671875" style="2" customWidth="1"/>
    <col min="16140" max="16140" width="16.33203125" style="2" customWidth="1"/>
    <col min="16141" max="16141" width="18.44140625" style="2" customWidth="1"/>
    <col min="16142" max="16142" width="20.6640625" style="2" customWidth="1"/>
    <col min="16143" max="16143" width="25.109375" style="2" customWidth="1"/>
    <col min="16144" max="16144" width="10.109375" style="2" customWidth="1"/>
    <col min="16145" max="16145" width="22.109375" style="2" customWidth="1"/>
    <col min="16146" max="16146" width="19.5546875" style="2" customWidth="1"/>
    <col min="16147" max="16147" width="21.88671875" style="2" customWidth="1"/>
    <col min="16148" max="16148" width="16.109375" style="2" customWidth="1"/>
    <col min="16149" max="16149" width="24.109375" style="2" customWidth="1"/>
    <col min="16150" max="16150" width="14" style="2" bestFit="1" customWidth="1"/>
    <col min="16151" max="16384" width="8.88671875" style="2"/>
  </cols>
  <sheetData>
    <row r="1" spans="1:20" ht="36.75" customHeight="1" x14ac:dyDescent="0.25">
      <c r="A1" s="321" t="s">
        <v>0</v>
      </c>
      <c r="B1" s="323" t="s">
        <v>1</v>
      </c>
      <c r="C1" s="312" t="s">
        <v>1065</v>
      </c>
      <c r="D1" s="312" t="s">
        <v>2</v>
      </c>
      <c r="E1" s="312" t="s">
        <v>3</v>
      </c>
      <c r="F1" s="312" t="s">
        <v>4</v>
      </c>
      <c r="G1" s="312" t="s">
        <v>5</v>
      </c>
      <c r="H1" s="312" t="s">
        <v>6</v>
      </c>
      <c r="I1" s="312" t="s">
        <v>609</v>
      </c>
      <c r="J1" s="312" t="s">
        <v>7</v>
      </c>
      <c r="K1" s="323" t="s">
        <v>8</v>
      </c>
      <c r="L1" s="323" t="s">
        <v>9</v>
      </c>
      <c r="M1" s="323" t="s">
        <v>10</v>
      </c>
      <c r="N1" s="318" t="s">
        <v>11</v>
      </c>
      <c r="O1" s="319"/>
      <c r="P1" s="319"/>
      <c r="Q1" s="319"/>
      <c r="R1" s="319"/>
      <c r="S1" s="320"/>
      <c r="T1" s="1"/>
    </row>
    <row r="2" spans="1:20" ht="81" customHeight="1" x14ac:dyDescent="0.25">
      <c r="A2" s="322"/>
      <c r="B2" s="324"/>
      <c r="C2" s="313"/>
      <c r="D2" s="313"/>
      <c r="E2" s="313"/>
      <c r="F2" s="313"/>
      <c r="G2" s="313"/>
      <c r="H2" s="313"/>
      <c r="I2" s="313"/>
      <c r="J2" s="313"/>
      <c r="K2" s="324"/>
      <c r="L2" s="324"/>
      <c r="M2" s="324"/>
      <c r="N2" s="3" t="s">
        <v>12</v>
      </c>
      <c r="O2" s="3" t="s">
        <v>13</v>
      </c>
      <c r="P2" s="3" t="s">
        <v>14</v>
      </c>
      <c r="Q2" s="3" t="s">
        <v>15</v>
      </c>
      <c r="R2" s="3" t="s">
        <v>16</v>
      </c>
      <c r="S2" s="3" t="s">
        <v>17</v>
      </c>
      <c r="T2" s="4" t="s">
        <v>18</v>
      </c>
    </row>
    <row r="3" spans="1:20" ht="53.25" customHeight="1" x14ac:dyDescent="0.25">
      <c r="A3" s="5" t="s">
        <v>19</v>
      </c>
      <c r="B3" s="3" t="s">
        <v>20</v>
      </c>
      <c r="C3" s="175" t="s">
        <v>1066</v>
      </c>
      <c r="D3" s="6" t="s">
        <v>21</v>
      </c>
      <c r="E3" s="6" t="s">
        <v>22</v>
      </c>
      <c r="F3" s="6" t="s">
        <v>23</v>
      </c>
      <c r="G3" s="6" t="s">
        <v>24</v>
      </c>
      <c r="H3" s="6" t="s">
        <v>25</v>
      </c>
      <c r="I3" s="57" t="s">
        <v>610</v>
      </c>
      <c r="J3" s="6" t="s">
        <v>26</v>
      </c>
      <c r="K3" s="3" t="s">
        <v>27</v>
      </c>
      <c r="L3" s="3" t="s">
        <v>28</v>
      </c>
      <c r="M3" s="3" t="s">
        <v>29</v>
      </c>
      <c r="N3" s="3" t="s">
        <v>30</v>
      </c>
      <c r="O3" s="3" t="s">
        <v>31</v>
      </c>
      <c r="P3" s="3" t="s">
        <v>32</v>
      </c>
      <c r="Q3" s="3" t="s">
        <v>33</v>
      </c>
      <c r="R3" s="3" t="s">
        <v>34</v>
      </c>
      <c r="S3" s="3" t="s">
        <v>35</v>
      </c>
      <c r="T3" s="7" t="s">
        <v>36</v>
      </c>
    </row>
    <row r="4" spans="1:20" ht="69.75" customHeight="1" x14ac:dyDescent="0.25">
      <c r="A4" s="5" t="s">
        <v>37</v>
      </c>
      <c r="B4" s="3" t="s">
        <v>38</v>
      </c>
      <c r="C4" s="175" t="s">
        <v>1067</v>
      </c>
      <c r="D4" s="6" t="s">
        <v>39</v>
      </c>
      <c r="E4" s="6" t="s">
        <v>40</v>
      </c>
      <c r="F4" s="6" t="s">
        <v>41</v>
      </c>
      <c r="G4" s="6" t="s">
        <v>42</v>
      </c>
      <c r="H4" s="6" t="s">
        <v>43</v>
      </c>
      <c r="I4" s="57" t="s">
        <v>653</v>
      </c>
      <c r="J4" s="6" t="s">
        <v>44</v>
      </c>
      <c r="K4" s="3" t="s">
        <v>45</v>
      </c>
      <c r="L4" s="3" t="s">
        <v>46</v>
      </c>
      <c r="M4" s="3" t="s">
        <v>47</v>
      </c>
      <c r="N4" s="3" t="s">
        <v>48</v>
      </c>
      <c r="O4" s="3" t="s">
        <v>49</v>
      </c>
      <c r="P4" s="3" t="s">
        <v>50</v>
      </c>
      <c r="Q4" s="3" t="s">
        <v>51</v>
      </c>
      <c r="R4" s="3" t="s">
        <v>52</v>
      </c>
      <c r="S4" s="3" t="s">
        <v>53</v>
      </c>
      <c r="T4" s="7" t="s">
        <v>54</v>
      </c>
    </row>
    <row r="5" spans="1:20" ht="29.25" customHeight="1" x14ac:dyDescent="0.25">
      <c r="A5" s="8">
        <v>1</v>
      </c>
      <c r="B5" s="314">
        <v>2</v>
      </c>
      <c r="C5" s="315"/>
      <c r="D5" s="9">
        <v>3</v>
      </c>
      <c r="E5" s="9">
        <v>4</v>
      </c>
      <c r="F5" s="9">
        <v>5</v>
      </c>
      <c r="G5" s="9">
        <v>6</v>
      </c>
      <c r="H5" s="9">
        <v>7</v>
      </c>
      <c r="I5" s="9">
        <v>8</v>
      </c>
      <c r="J5" s="9">
        <v>9</v>
      </c>
      <c r="K5" s="9">
        <v>10</v>
      </c>
      <c r="L5" s="9">
        <v>11</v>
      </c>
      <c r="M5" s="9">
        <v>12</v>
      </c>
      <c r="N5" s="9">
        <v>13</v>
      </c>
      <c r="O5" s="9">
        <v>14</v>
      </c>
      <c r="P5" s="9">
        <v>15</v>
      </c>
      <c r="Q5" s="9">
        <v>16</v>
      </c>
      <c r="R5" s="9">
        <v>17</v>
      </c>
      <c r="S5" s="9">
        <v>18</v>
      </c>
      <c r="T5" s="9">
        <v>19</v>
      </c>
    </row>
    <row r="6" spans="1:20" ht="24" customHeight="1" x14ac:dyDescent="0.25">
      <c r="A6" s="303" t="s">
        <v>82</v>
      </c>
      <c r="B6" s="304"/>
      <c r="C6" s="304"/>
      <c r="D6" s="304"/>
      <c r="E6" s="304"/>
      <c r="F6" s="304"/>
      <c r="G6" s="304"/>
      <c r="H6" s="304"/>
      <c r="I6" s="304"/>
      <c r="J6" s="304"/>
      <c r="K6" s="304"/>
      <c r="L6" s="304"/>
      <c r="M6" s="304"/>
      <c r="N6" s="304"/>
      <c r="O6" s="304"/>
      <c r="P6" s="304"/>
      <c r="Q6" s="304"/>
      <c r="R6" s="304"/>
      <c r="S6" s="304"/>
      <c r="T6" s="305"/>
    </row>
    <row r="7" spans="1:20" ht="24.75" customHeight="1" thickBot="1" x14ac:dyDescent="0.3">
      <c r="A7" s="379" t="s">
        <v>83</v>
      </c>
      <c r="B7" s="380"/>
      <c r="C7" s="380"/>
      <c r="D7" s="380"/>
      <c r="E7" s="380"/>
      <c r="F7" s="380"/>
      <c r="G7" s="380"/>
      <c r="H7" s="380"/>
      <c r="I7" s="380"/>
      <c r="J7" s="380"/>
      <c r="K7" s="380"/>
      <c r="L7" s="380"/>
      <c r="M7" s="380"/>
      <c r="N7" s="380"/>
      <c r="O7" s="380"/>
      <c r="P7" s="380"/>
      <c r="Q7" s="380"/>
      <c r="R7" s="380"/>
      <c r="S7" s="380"/>
      <c r="T7" s="381"/>
    </row>
    <row r="8" spans="1:20" ht="33" customHeight="1" x14ac:dyDescent="0.3">
      <c r="A8" s="382">
        <v>1</v>
      </c>
      <c r="B8" s="365" t="s">
        <v>84</v>
      </c>
      <c r="C8" s="365" t="s">
        <v>1076</v>
      </c>
      <c r="D8" s="384" t="s">
        <v>85</v>
      </c>
      <c r="E8" s="385" t="s">
        <v>86</v>
      </c>
      <c r="F8" s="365">
        <v>30</v>
      </c>
      <c r="G8" s="365" t="s">
        <v>60</v>
      </c>
      <c r="H8" s="365" t="s">
        <v>685</v>
      </c>
      <c r="I8" s="365" t="s">
        <v>611</v>
      </c>
      <c r="J8" s="84" t="s">
        <v>87</v>
      </c>
      <c r="K8" s="85" t="s">
        <v>63</v>
      </c>
      <c r="L8" s="86" t="s">
        <v>88</v>
      </c>
      <c r="M8" s="386">
        <v>94</v>
      </c>
      <c r="N8" s="388">
        <v>1481057</v>
      </c>
      <c r="O8" s="389">
        <f>N8*85%</f>
        <v>1258898.45</v>
      </c>
      <c r="P8" s="390">
        <v>0.85</v>
      </c>
      <c r="Q8" s="389">
        <f>N8*13%</f>
        <v>192537.41</v>
      </c>
      <c r="R8" s="390">
        <v>0.13</v>
      </c>
      <c r="S8" s="389">
        <f>N8*2%</f>
        <v>29621.14</v>
      </c>
      <c r="T8" s="387">
        <v>0.02</v>
      </c>
    </row>
    <row r="9" spans="1:20" ht="36" customHeight="1" x14ac:dyDescent="0.3">
      <c r="A9" s="383"/>
      <c r="B9" s="271"/>
      <c r="C9" s="271"/>
      <c r="D9" s="310"/>
      <c r="E9" s="299"/>
      <c r="F9" s="271"/>
      <c r="G9" s="271"/>
      <c r="H9" s="271"/>
      <c r="I9" s="271"/>
      <c r="J9" s="25" t="s">
        <v>89</v>
      </c>
      <c r="K9" s="79" t="s">
        <v>66</v>
      </c>
      <c r="L9" s="65" t="s">
        <v>90</v>
      </c>
      <c r="M9" s="257"/>
      <c r="N9" s="302"/>
      <c r="O9" s="253"/>
      <c r="P9" s="255"/>
      <c r="Q9" s="253"/>
      <c r="R9" s="255"/>
      <c r="S9" s="253"/>
      <c r="T9" s="374"/>
    </row>
    <row r="10" spans="1:20" ht="109.95" customHeight="1" x14ac:dyDescent="0.25">
      <c r="A10" s="391">
        <v>2</v>
      </c>
      <c r="B10" s="270" t="s">
        <v>91</v>
      </c>
      <c r="C10" s="270" t="s">
        <v>1077</v>
      </c>
      <c r="D10" s="309" t="s">
        <v>92</v>
      </c>
      <c r="E10" s="311" t="s">
        <v>93</v>
      </c>
      <c r="F10" s="270">
        <v>24</v>
      </c>
      <c r="G10" s="270" t="s">
        <v>60</v>
      </c>
      <c r="H10" s="270" t="s">
        <v>61</v>
      </c>
      <c r="I10" s="270" t="s">
        <v>611</v>
      </c>
      <c r="J10" s="81" t="s">
        <v>94</v>
      </c>
      <c r="K10" s="79" t="s">
        <v>66</v>
      </c>
      <c r="L10" s="65" t="s">
        <v>90</v>
      </c>
      <c r="M10" s="256">
        <v>94</v>
      </c>
      <c r="N10" s="301">
        <v>334181</v>
      </c>
      <c r="O10" s="252">
        <f>N10*85%</f>
        <v>284053.84999999998</v>
      </c>
      <c r="P10" s="254">
        <v>0.85</v>
      </c>
      <c r="Q10" s="252">
        <f>N10*13%</f>
        <v>43443.53</v>
      </c>
      <c r="R10" s="254">
        <v>0.13</v>
      </c>
      <c r="S10" s="252">
        <f>N10*2%</f>
        <v>6683.62</v>
      </c>
      <c r="T10" s="316">
        <v>0.02</v>
      </c>
    </row>
    <row r="11" spans="1:20" ht="112.2" customHeight="1" x14ac:dyDescent="0.3">
      <c r="A11" s="383"/>
      <c r="B11" s="271"/>
      <c r="C11" s="271"/>
      <c r="D11" s="310"/>
      <c r="E11" s="299"/>
      <c r="F11" s="271"/>
      <c r="G11" s="271"/>
      <c r="H11" s="271"/>
      <c r="I11" s="271"/>
      <c r="J11" s="25" t="s">
        <v>95</v>
      </c>
      <c r="K11" s="79" t="s">
        <v>63</v>
      </c>
      <c r="L11" s="65" t="s">
        <v>88</v>
      </c>
      <c r="M11" s="257"/>
      <c r="N11" s="302"/>
      <c r="O11" s="253"/>
      <c r="P11" s="255"/>
      <c r="Q11" s="253"/>
      <c r="R11" s="255"/>
      <c r="S11" s="253"/>
      <c r="T11" s="317"/>
    </row>
    <row r="12" spans="1:20" ht="43.2" x14ac:dyDescent="0.3">
      <c r="A12" s="391">
        <v>3</v>
      </c>
      <c r="B12" s="270" t="s">
        <v>96</v>
      </c>
      <c r="C12" s="270" t="s">
        <v>1078</v>
      </c>
      <c r="D12" s="309" t="s">
        <v>97</v>
      </c>
      <c r="E12" s="311" t="s">
        <v>98</v>
      </c>
      <c r="F12" s="270">
        <v>24</v>
      </c>
      <c r="G12" s="270" t="s">
        <v>60</v>
      </c>
      <c r="H12" s="270" t="s">
        <v>61</v>
      </c>
      <c r="I12" s="270" t="s">
        <v>611</v>
      </c>
      <c r="J12" s="25" t="s">
        <v>62</v>
      </c>
      <c r="K12" s="79" t="s">
        <v>63</v>
      </c>
      <c r="L12" s="65" t="s">
        <v>64</v>
      </c>
      <c r="M12" s="256">
        <v>91</v>
      </c>
      <c r="N12" s="301">
        <v>908408.15</v>
      </c>
      <c r="O12" s="252">
        <f>N12*85%</f>
        <v>772146.92749999999</v>
      </c>
      <c r="P12" s="254">
        <v>0.85</v>
      </c>
      <c r="Q12" s="252">
        <f>N12*13%</f>
        <v>118093.0595</v>
      </c>
      <c r="R12" s="254">
        <v>0.13</v>
      </c>
      <c r="S12" s="252">
        <f>N12*2%</f>
        <v>18168.163</v>
      </c>
      <c r="T12" s="373">
        <v>0.02</v>
      </c>
    </row>
    <row r="13" spans="1:20" ht="76.5" customHeight="1" x14ac:dyDescent="0.3">
      <c r="A13" s="383"/>
      <c r="B13" s="271"/>
      <c r="C13" s="271"/>
      <c r="D13" s="310"/>
      <c r="E13" s="299"/>
      <c r="F13" s="271"/>
      <c r="G13" s="271"/>
      <c r="H13" s="271"/>
      <c r="I13" s="271"/>
      <c r="J13" s="25" t="s">
        <v>94</v>
      </c>
      <c r="K13" s="79" t="s">
        <v>66</v>
      </c>
      <c r="L13" s="65" t="s">
        <v>90</v>
      </c>
      <c r="M13" s="257"/>
      <c r="N13" s="302"/>
      <c r="O13" s="253"/>
      <c r="P13" s="255"/>
      <c r="Q13" s="253"/>
      <c r="R13" s="255"/>
      <c r="S13" s="253"/>
      <c r="T13" s="374"/>
    </row>
    <row r="14" spans="1:20" ht="66" customHeight="1" x14ac:dyDescent="0.25">
      <c r="A14" s="391">
        <v>4</v>
      </c>
      <c r="B14" s="270" t="s">
        <v>99</v>
      </c>
      <c r="C14" s="270" t="s">
        <v>1079</v>
      </c>
      <c r="D14" s="309" t="s">
        <v>100</v>
      </c>
      <c r="E14" s="311" t="s">
        <v>101</v>
      </c>
      <c r="F14" s="270">
        <v>24</v>
      </c>
      <c r="G14" s="270" t="s">
        <v>60</v>
      </c>
      <c r="H14" s="270" t="s">
        <v>61</v>
      </c>
      <c r="I14" s="270" t="s">
        <v>611</v>
      </c>
      <c r="J14" s="77" t="s">
        <v>62</v>
      </c>
      <c r="K14" s="79" t="s">
        <v>63</v>
      </c>
      <c r="L14" s="65" t="s">
        <v>64</v>
      </c>
      <c r="M14" s="256">
        <v>91</v>
      </c>
      <c r="N14" s="301">
        <v>754518.55</v>
      </c>
      <c r="O14" s="252">
        <f>N14*85%</f>
        <v>641340.76750000007</v>
      </c>
      <c r="P14" s="254">
        <v>0.85</v>
      </c>
      <c r="Q14" s="252">
        <f>N14*13%</f>
        <v>98087.411500000017</v>
      </c>
      <c r="R14" s="254">
        <v>0.13</v>
      </c>
      <c r="S14" s="252">
        <f>N14*2%</f>
        <v>15090.371000000001</v>
      </c>
      <c r="T14" s="316">
        <v>0.02</v>
      </c>
    </row>
    <row r="15" spans="1:20" ht="61.5" customHeight="1" x14ac:dyDescent="0.25">
      <c r="A15" s="383"/>
      <c r="B15" s="271"/>
      <c r="C15" s="271"/>
      <c r="D15" s="310"/>
      <c r="E15" s="299"/>
      <c r="F15" s="271"/>
      <c r="G15" s="271"/>
      <c r="H15" s="271"/>
      <c r="I15" s="271"/>
      <c r="J15" s="77" t="s">
        <v>102</v>
      </c>
      <c r="K15" s="79" t="s">
        <v>66</v>
      </c>
      <c r="L15" s="65" t="s">
        <v>103</v>
      </c>
      <c r="M15" s="257"/>
      <c r="N15" s="302"/>
      <c r="O15" s="253"/>
      <c r="P15" s="255"/>
      <c r="Q15" s="253"/>
      <c r="R15" s="255"/>
      <c r="S15" s="253"/>
      <c r="T15" s="317"/>
    </row>
    <row r="16" spans="1:20" ht="41.25" customHeight="1" x14ac:dyDescent="0.25">
      <c r="A16" s="391">
        <v>5</v>
      </c>
      <c r="B16" s="270" t="s">
        <v>104</v>
      </c>
      <c r="C16" s="270" t="s">
        <v>1080</v>
      </c>
      <c r="D16" s="309" t="s">
        <v>105</v>
      </c>
      <c r="E16" s="311" t="s">
        <v>106</v>
      </c>
      <c r="F16" s="270">
        <v>24</v>
      </c>
      <c r="G16" s="270" t="s">
        <v>60</v>
      </c>
      <c r="H16" s="270" t="s">
        <v>61</v>
      </c>
      <c r="I16" s="270" t="s">
        <v>611</v>
      </c>
      <c r="J16" s="77" t="s">
        <v>107</v>
      </c>
      <c r="K16" s="79" t="s">
        <v>63</v>
      </c>
      <c r="L16" s="65" t="s">
        <v>108</v>
      </c>
      <c r="M16" s="256">
        <v>91</v>
      </c>
      <c r="N16" s="301">
        <v>250198.8</v>
      </c>
      <c r="O16" s="252">
        <f>N16*85%</f>
        <v>212668.97999999998</v>
      </c>
      <c r="P16" s="254">
        <v>0.85</v>
      </c>
      <c r="Q16" s="252">
        <f>N16*13%</f>
        <v>32525.844000000001</v>
      </c>
      <c r="R16" s="254">
        <v>0.13</v>
      </c>
      <c r="S16" s="252">
        <f>N16*2%</f>
        <v>5003.9759999999997</v>
      </c>
      <c r="T16" s="373">
        <v>0.02</v>
      </c>
    </row>
    <row r="17" spans="1:20" ht="69.75" customHeight="1" x14ac:dyDescent="0.25">
      <c r="A17" s="392"/>
      <c r="B17" s="329"/>
      <c r="C17" s="329"/>
      <c r="D17" s="327"/>
      <c r="E17" s="328"/>
      <c r="F17" s="329"/>
      <c r="G17" s="329"/>
      <c r="H17" s="329"/>
      <c r="I17" s="329"/>
      <c r="J17" s="77" t="s">
        <v>109</v>
      </c>
      <c r="K17" s="79" t="s">
        <v>66</v>
      </c>
      <c r="L17" s="65" t="s">
        <v>110</v>
      </c>
      <c r="M17" s="267"/>
      <c r="N17" s="337"/>
      <c r="O17" s="266"/>
      <c r="P17" s="265"/>
      <c r="Q17" s="266"/>
      <c r="R17" s="265"/>
      <c r="S17" s="266"/>
      <c r="T17" s="378"/>
    </row>
    <row r="18" spans="1:20" ht="47.25" customHeight="1" x14ac:dyDescent="0.25">
      <c r="A18" s="383"/>
      <c r="B18" s="271"/>
      <c r="C18" s="271"/>
      <c r="D18" s="310"/>
      <c r="E18" s="299"/>
      <c r="F18" s="271"/>
      <c r="G18" s="271"/>
      <c r="H18" s="271"/>
      <c r="I18" s="271"/>
      <c r="J18" s="77" t="s">
        <v>111</v>
      </c>
      <c r="K18" s="79" t="s">
        <v>63</v>
      </c>
      <c r="L18" s="65" t="s">
        <v>112</v>
      </c>
      <c r="M18" s="257"/>
      <c r="N18" s="302"/>
      <c r="O18" s="253"/>
      <c r="P18" s="255"/>
      <c r="Q18" s="253"/>
      <c r="R18" s="255"/>
      <c r="S18" s="253"/>
      <c r="T18" s="374"/>
    </row>
    <row r="19" spans="1:20" ht="75.75" customHeight="1" x14ac:dyDescent="0.25">
      <c r="A19" s="391">
        <v>6</v>
      </c>
      <c r="B19" s="270" t="s">
        <v>113</v>
      </c>
      <c r="C19" s="270" t="s">
        <v>1081</v>
      </c>
      <c r="D19" s="309" t="s">
        <v>114</v>
      </c>
      <c r="E19" s="281" t="s">
        <v>115</v>
      </c>
      <c r="F19" s="270">
        <v>24</v>
      </c>
      <c r="G19" s="270" t="s">
        <v>71</v>
      </c>
      <c r="H19" s="270" t="s">
        <v>72</v>
      </c>
      <c r="I19" s="270" t="s">
        <v>611</v>
      </c>
      <c r="J19" s="77" t="s">
        <v>116</v>
      </c>
      <c r="K19" s="79" t="s">
        <v>63</v>
      </c>
      <c r="L19" s="65" t="s">
        <v>74</v>
      </c>
      <c r="M19" s="256">
        <v>91</v>
      </c>
      <c r="N19" s="301">
        <v>1387448.53</v>
      </c>
      <c r="O19" s="252">
        <f>N19*85%</f>
        <v>1179331.2505000001</v>
      </c>
      <c r="P19" s="254">
        <v>0.85</v>
      </c>
      <c r="Q19" s="252">
        <f>N19*13%</f>
        <v>180368.3089</v>
      </c>
      <c r="R19" s="254">
        <v>0.13</v>
      </c>
      <c r="S19" s="252">
        <f>N19*2%</f>
        <v>27748.970600000001</v>
      </c>
      <c r="T19" s="316">
        <v>0.02</v>
      </c>
    </row>
    <row r="20" spans="1:20" ht="28.8" x14ac:dyDescent="0.25">
      <c r="A20" s="392"/>
      <c r="B20" s="329"/>
      <c r="C20" s="329"/>
      <c r="D20" s="327"/>
      <c r="E20" s="393"/>
      <c r="F20" s="329"/>
      <c r="G20" s="329"/>
      <c r="H20" s="329"/>
      <c r="I20" s="329"/>
      <c r="J20" s="77" t="s">
        <v>117</v>
      </c>
      <c r="K20" s="79" t="s">
        <v>66</v>
      </c>
      <c r="L20" s="65" t="s">
        <v>67</v>
      </c>
      <c r="M20" s="267"/>
      <c r="N20" s="337"/>
      <c r="O20" s="266"/>
      <c r="P20" s="265"/>
      <c r="Q20" s="266"/>
      <c r="R20" s="265"/>
      <c r="S20" s="266"/>
      <c r="T20" s="336"/>
    </row>
    <row r="21" spans="1:20" ht="46.5" customHeight="1" x14ac:dyDescent="0.25">
      <c r="A21" s="392"/>
      <c r="B21" s="329"/>
      <c r="C21" s="329"/>
      <c r="D21" s="327"/>
      <c r="E21" s="393"/>
      <c r="F21" s="329"/>
      <c r="G21" s="329"/>
      <c r="H21" s="329"/>
      <c r="I21" s="329"/>
      <c r="J21" s="77" t="s">
        <v>118</v>
      </c>
      <c r="K21" s="79" t="s">
        <v>63</v>
      </c>
      <c r="L21" s="65" t="s">
        <v>112</v>
      </c>
      <c r="M21" s="267"/>
      <c r="N21" s="337"/>
      <c r="O21" s="266"/>
      <c r="P21" s="265"/>
      <c r="Q21" s="266"/>
      <c r="R21" s="265"/>
      <c r="S21" s="266"/>
      <c r="T21" s="336"/>
    </row>
    <row r="22" spans="1:20" ht="30" customHeight="1" x14ac:dyDescent="0.25">
      <c r="A22" s="383"/>
      <c r="B22" s="271"/>
      <c r="C22" s="271"/>
      <c r="D22" s="310"/>
      <c r="E22" s="282"/>
      <c r="F22" s="271"/>
      <c r="G22" s="271"/>
      <c r="H22" s="271"/>
      <c r="I22" s="271"/>
      <c r="J22" s="77" t="s">
        <v>119</v>
      </c>
      <c r="K22" s="79" t="s">
        <v>63</v>
      </c>
      <c r="L22" s="65" t="s">
        <v>120</v>
      </c>
      <c r="M22" s="257"/>
      <c r="N22" s="302"/>
      <c r="O22" s="253"/>
      <c r="P22" s="255"/>
      <c r="Q22" s="253"/>
      <c r="R22" s="255"/>
      <c r="S22" s="253"/>
      <c r="T22" s="317"/>
    </row>
    <row r="23" spans="1:20" ht="43.2" x14ac:dyDescent="0.25">
      <c r="A23" s="391">
        <v>7</v>
      </c>
      <c r="B23" s="270" t="s">
        <v>121</v>
      </c>
      <c r="C23" s="270" t="s">
        <v>1082</v>
      </c>
      <c r="D23" s="309" t="s">
        <v>122</v>
      </c>
      <c r="E23" s="311" t="s">
        <v>123</v>
      </c>
      <c r="F23" s="270">
        <v>18</v>
      </c>
      <c r="G23" s="270" t="s">
        <v>60</v>
      </c>
      <c r="H23" s="270" t="s">
        <v>124</v>
      </c>
      <c r="I23" s="270" t="s">
        <v>611</v>
      </c>
      <c r="J23" s="77" t="s">
        <v>125</v>
      </c>
      <c r="K23" s="65" t="s">
        <v>63</v>
      </c>
      <c r="L23" s="65" t="s">
        <v>126</v>
      </c>
      <c r="M23" s="256">
        <v>94</v>
      </c>
      <c r="N23" s="301">
        <v>693880.93</v>
      </c>
      <c r="O23" s="252">
        <f>N23*85%</f>
        <v>589798.7905</v>
      </c>
      <c r="P23" s="254">
        <v>0.85</v>
      </c>
      <c r="Q23" s="252">
        <f>N23*13%</f>
        <v>90204.520900000003</v>
      </c>
      <c r="R23" s="254">
        <v>0.13</v>
      </c>
      <c r="S23" s="252">
        <f>N23*2%</f>
        <v>13877.618600000002</v>
      </c>
      <c r="T23" s="373">
        <v>0.02</v>
      </c>
    </row>
    <row r="24" spans="1:20" ht="86.25" customHeight="1" x14ac:dyDescent="0.25">
      <c r="A24" s="383"/>
      <c r="B24" s="271"/>
      <c r="C24" s="271"/>
      <c r="D24" s="310"/>
      <c r="E24" s="299"/>
      <c r="F24" s="271"/>
      <c r="G24" s="271"/>
      <c r="H24" s="271"/>
      <c r="I24" s="271"/>
      <c r="J24" s="77" t="s">
        <v>127</v>
      </c>
      <c r="K24" s="65" t="s">
        <v>128</v>
      </c>
      <c r="L24" s="65" t="s">
        <v>67</v>
      </c>
      <c r="M24" s="257"/>
      <c r="N24" s="302"/>
      <c r="O24" s="253"/>
      <c r="P24" s="255"/>
      <c r="Q24" s="253"/>
      <c r="R24" s="255"/>
      <c r="S24" s="253"/>
      <c r="T24" s="374"/>
    </row>
    <row r="25" spans="1:20" ht="63.75" customHeight="1" x14ac:dyDescent="0.25">
      <c r="A25" s="391">
        <v>8</v>
      </c>
      <c r="B25" s="270" t="s">
        <v>129</v>
      </c>
      <c r="C25" s="270" t="s">
        <v>1083</v>
      </c>
      <c r="D25" s="309" t="s">
        <v>130</v>
      </c>
      <c r="E25" s="311" t="s">
        <v>131</v>
      </c>
      <c r="F25" s="270">
        <v>24</v>
      </c>
      <c r="G25" s="270" t="s">
        <v>71</v>
      </c>
      <c r="H25" s="270" t="s">
        <v>72</v>
      </c>
      <c r="I25" s="270" t="s">
        <v>611</v>
      </c>
      <c r="J25" s="77" t="s">
        <v>132</v>
      </c>
      <c r="K25" s="65" t="s">
        <v>63</v>
      </c>
      <c r="L25" s="65" t="s">
        <v>74</v>
      </c>
      <c r="M25" s="256">
        <v>91</v>
      </c>
      <c r="N25" s="301">
        <v>485460</v>
      </c>
      <c r="O25" s="252">
        <f>N25*85%</f>
        <v>412641</v>
      </c>
      <c r="P25" s="254">
        <v>0.85</v>
      </c>
      <c r="Q25" s="252">
        <f>N25*13%</f>
        <v>63109.8</v>
      </c>
      <c r="R25" s="254">
        <v>0.13</v>
      </c>
      <c r="S25" s="252">
        <f>N25*2%</f>
        <v>9709.2000000000007</v>
      </c>
      <c r="T25" s="316">
        <v>0.02</v>
      </c>
    </row>
    <row r="26" spans="1:20" ht="60.75" customHeight="1" x14ac:dyDescent="0.25">
      <c r="A26" s="392"/>
      <c r="B26" s="329"/>
      <c r="C26" s="329"/>
      <c r="D26" s="327"/>
      <c r="E26" s="328"/>
      <c r="F26" s="329"/>
      <c r="G26" s="329"/>
      <c r="H26" s="329"/>
      <c r="I26" s="329"/>
      <c r="J26" s="26" t="s">
        <v>133</v>
      </c>
      <c r="K26" s="65" t="s">
        <v>63</v>
      </c>
      <c r="L26" s="65" t="s">
        <v>126</v>
      </c>
      <c r="M26" s="267"/>
      <c r="N26" s="337"/>
      <c r="O26" s="266"/>
      <c r="P26" s="265"/>
      <c r="Q26" s="266"/>
      <c r="R26" s="265"/>
      <c r="S26" s="266"/>
      <c r="T26" s="336"/>
    </row>
    <row r="27" spans="1:20" ht="67.5" customHeight="1" x14ac:dyDescent="0.25">
      <c r="A27" s="383"/>
      <c r="B27" s="271"/>
      <c r="C27" s="271"/>
      <c r="D27" s="310"/>
      <c r="E27" s="299"/>
      <c r="F27" s="271"/>
      <c r="G27" s="271"/>
      <c r="H27" s="271"/>
      <c r="I27" s="271"/>
      <c r="J27" s="77" t="s">
        <v>134</v>
      </c>
      <c r="K27" s="65" t="s">
        <v>128</v>
      </c>
      <c r="L27" s="65" t="s">
        <v>67</v>
      </c>
      <c r="M27" s="257"/>
      <c r="N27" s="302"/>
      <c r="O27" s="253"/>
      <c r="P27" s="255"/>
      <c r="Q27" s="253"/>
      <c r="R27" s="255"/>
      <c r="S27" s="253"/>
      <c r="T27" s="317"/>
    </row>
    <row r="28" spans="1:20" ht="43.5" customHeight="1" x14ac:dyDescent="0.25">
      <c r="A28" s="391">
        <v>9</v>
      </c>
      <c r="B28" s="270" t="s">
        <v>135</v>
      </c>
      <c r="C28" s="270" t="s">
        <v>1084</v>
      </c>
      <c r="D28" s="309" t="s">
        <v>136</v>
      </c>
      <c r="E28" s="311" t="s">
        <v>137</v>
      </c>
      <c r="F28" s="270">
        <v>20</v>
      </c>
      <c r="G28" s="270" t="s">
        <v>71</v>
      </c>
      <c r="H28" s="270" t="s">
        <v>138</v>
      </c>
      <c r="I28" s="275" t="s">
        <v>611</v>
      </c>
      <c r="J28" s="77" t="s">
        <v>139</v>
      </c>
      <c r="K28" s="65" t="s">
        <v>128</v>
      </c>
      <c r="L28" s="65" t="s">
        <v>140</v>
      </c>
      <c r="M28" s="256">
        <v>91</v>
      </c>
      <c r="N28" s="301">
        <v>400468.18</v>
      </c>
      <c r="O28" s="252">
        <f>N28*85%</f>
        <v>340397.95299999998</v>
      </c>
      <c r="P28" s="254">
        <v>0.85</v>
      </c>
      <c r="Q28" s="252">
        <f>N28*13%</f>
        <v>52060.863400000002</v>
      </c>
      <c r="R28" s="254">
        <v>0.13</v>
      </c>
      <c r="S28" s="252">
        <f>N28*2%</f>
        <v>8009.3635999999997</v>
      </c>
      <c r="T28" s="316">
        <v>0.02</v>
      </c>
    </row>
    <row r="29" spans="1:20" ht="120" customHeight="1" x14ac:dyDescent="0.25">
      <c r="A29" s="383"/>
      <c r="B29" s="271"/>
      <c r="C29" s="271"/>
      <c r="D29" s="310"/>
      <c r="E29" s="299"/>
      <c r="F29" s="271"/>
      <c r="G29" s="271"/>
      <c r="H29" s="271"/>
      <c r="I29" s="276"/>
      <c r="J29" s="77" t="s">
        <v>116</v>
      </c>
      <c r="K29" s="65" t="s">
        <v>63</v>
      </c>
      <c r="L29" s="65" t="s">
        <v>74</v>
      </c>
      <c r="M29" s="257"/>
      <c r="N29" s="302"/>
      <c r="O29" s="253"/>
      <c r="P29" s="255"/>
      <c r="Q29" s="253"/>
      <c r="R29" s="255"/>
      <c r="S29" s="253"/>
      <c r="T29" s="317"/>
    </row>
    <row r="30" spans="1:20" ht="61.5" customHeight="1" x14ac:dyDescent="0.25">
      <c r="A30" s="391">
        <v>10</v>
      </c>
      <c r="B30" s="270" t="s">
        <v>141</v>
      </c>
      <c r="C30" s="270" t="s">
        <v>1085</v>
      </c>
      <c r="D30" s="309" t="s">
        <v>142</v>
      </c>
      <c r="E30" s="311" t="s">
        <v>143</v>
      </c>
      <c r="F30" s="270">
        <v>18</v>
      </c>
      <c r="G30" s="270" t="s">
        <v>71</v>
      </c>
      <c r="H30" s="270" t="s">
        <v>144</v>
      </c>
      <c r="I30" s="270" t="s">
        <v>611</v>
      </c>
      <c r="J30" s="77" t="s">
        <v>116</v>
      </c>
      <c r="K30" s="65" t="s">
        <v>63</v>
      </c>
      <c r="L30" s="65" t="s">
        <v>74</v>
      </c>
      <c r="M30" s="256">
        <v>91</v>
      </c>
      <c r="N30" s="301">
        <v>414300.35</v>
      </c>
      <c r="O30" s="252">
        <f>N30*85%</f>
        <v>352155.29749999999</v>
      </c>
      <c r="P30" s="254">
        <v>0.85</v>
      </c>
      <c r="Q30" s="252">
        <f>N30*13%</f>
        <v>53859.0455</v>
      </c>
      <c r="R30" s="254">
        <v>0.13</v>
      </c>
      <c r="S30" s="252">
        <f>N30*2%</f>
        <v>8286.0069999999996</v>
      </c>
      <c r="T30" s="373">
        <v>0.02</v>
      </c>
    </row>
    <row r="31" spans="1:20" ht="48" customHeight="1" x14ac:dyDescent="0.25">
      <c r="A31" s="392"/>
      <c r="B31" s="329"/>
      <c r="C31" s="329"/>
      <c r="D31" s="327"/>
      <c r="E31" s="328"/>
      <c r="F31" s="329"/>
      <c r="G31" s="329"/>
      <c r="H31" s="329"/>
      <c r="I31" s="329"/>
      <c r="J31" s="77" t="s">
        <v>145</v>
      </c>
      <c r="K31" s="65" t="s">
        <v>128</v>
      </c>
      <c r="L31" s="65" t="s">
        <v>67</v>
      </c>
      <c r="M31" s="267"/>
      <c r="N31" s="337"/>
      <c r="O31" s="266"/>
      <c r="P31" s="265"/>
      <c r="Q31" s="266"/>
      <c r="R31" s="265"/>
      <c r="S31" s="266"/>
      <c r="T31" s="378"/>
    </row>
    <row r="32" spans="1:20" ht="78.75" customHeight="1" x14ac:dyDescent="0.25">
      <c r="A32" s="383"/>
      <c r="B32" s="271"/>
      <c r="C32" s="271"/>
      <c r="D32" s="310"/>
      <c r="E32" s="299"/>
      <c r="F32" s="271"/>
      <c r="G32" s="271"/>
      <c r="H32" s="271"/>
      <c r="I32" s="271"/>
      <c r="J32" s="77" t="s">
        <v>133</v>
      </c>
      <c r="K32" s="65" t="s">
        <v>63</v>
      </c>
      <c r="L32" s="65" t="s">
        <v>126</v>
      </c>
      <c r="M32" s="257"/>
      <c r="N32" s="302"/>
      <c r="O32" s="253"/>
      <c r="P32" s="255"/>
      <c r="Q32" s="253"/>
      <c r="R32" s="255"/>
      <c r="S32" s="253"/>
      <c r="T32" s="374"/>
    </row>
    <row r="33" spans="1:20" ht="101.25" customHeight="1" x14ac:dyDescent="0.25">
      <c r="A33" s="391">
        <v>11</v>
      </c>
      <c r="B33" s="270" t="s">
        <v>146</v>
      </c>
      <c r="C33" s="270" t="s">
        <v>1086</v>
      </c>
      <c r="D33" s="325" t="s">
        <v>147</v>
      </c>
      <c r="E33" s="311" t="s">
        <v>148</v>
      </c>
      <c r="F33" s="270">
        <v>24</v>
      </c>
      <c r="G33" s="270" t="s">
        <v>149</v>
      </c>
      <c r="H33" s="270" t="s">
        <v>150</v>
      </c>
      <c r="I33" s="270" t="s">
        <v>611</v>
      </c>
      <c r="J33" s="77" t="s">
        <v>151</v>
      </c>
      <c r="K33" s="65" t="s">
        <v>128</v>
      </c>
      <c r="L33" s="65" t="s">
        <v>110</v>
      </c>
      <c r="M33" s="256">
        <v>91</v>
      </c>
      <c r="N33" s="301">
        <v>689759.63</v>
      </c>
      <c r="O33" s="252">
        <f>N33*P33</f>
        <v>586295.68550000002</v>
      </c>
      <c r="P33" s="254">
        <v>0.85</v>
      </c>
      <c r="Q33" s="252">
        <f>N33*R33</f>
        <v>89668.751900000003</v>
      </c>
      <c r="R33" s="254">
        <v>0.13</v>
      </c>
      <c r="S33" s="252">
        <f>N33*T33</f>
        <v>13795.1926</v>
      </c>
      <c r="T33" s="373">
        <v>0.02</v>
      </c>
    </row>
    <row r="34" spans="1:20" ht="91.5" customHeight="1" x14ac:dyDescent="0.25">
      <c r="A34" s="392"/>
      <c r="B34" s="329"/>
      <c r="C34" s="329"/>
      <c r="D34" s="351"/>
      <c r="E34" s="328"/>
      <c r="F34" s="329"/>
      <c r="G34" s="329"/>
      <c r="H34" s="329"/>
      <c r="I34" s="329"/>
      <c r="J34" s="77" t="s">
        <v>107</v>
      </c>
      <c r="K34" s="65" t="s">
        <v>152</v>
      </c>
      <c r="L34" s="65" t="s">
        <v>108</v>
      </c>
      <c r="M34" s="267"/>
      <c r="N34" s="337"/>
      <c r="O34" s="266"/>
      <c r="P34" s="265"/>
      <c r="Q34" s="266"/>
      <c r="R34" s="265"/>
      <c r="S34" s="266"/>
      <c r="T34" s="378"/>
    </row>
    <row r="35" spans="1:20" ht="105.75" customHeight="1" x14ac:dyDescent="0.25">
      <c r="A35" s="383"/>
      <c r="B35" s="271"/>
      <c r="C35" s="271"/>
      <c r="D35" s="326"/>
      <c r="E35" s="299"/>
      <c r="F35" s="271"/>
      <c r="G35" s="271"/>
      <c r="H35" s="271"/>
      <c r="I35" s="271"/>
      <c r="J35" s="77" t="s">
        <v>111</v>
      </c>
      <c r="K35" s="65" t="s">
        <v>152</v>
      </c>
      <c r="L35" s="65" t="s">
        <v>112</v>
      </c>
      <c r="M35" s="257"/>
      <c r="N35" s="302"/>
      <c r="O35" s="253"/>
      <c r="P35" s="255"/>
      <c r="Q35" s="253"/>
      <c r="R35" s="255"/>
      <c r="S35" s="253"/>
      <c r="T35" s="374"/>
    </row>
    <row r="36" spans="1:20" ht="33.75" customHeight="1" x14ac:dyDescent="0.25">
      <c r="A36" s="391">
        <v>12</v>
      </c>
      <c r="B36" s="270" t="s">
        <v>153</v>
      </c>
      <c r="C36" s="270" t="s">
        <v>1087</v>
      </c>
      <c r="D36" s="325" t="s">
        <v>154</v>
      </c>
      <c r="E36" s="311" t="s">
        <v>155</v>
      </c>
      <c r="F36" s="270">
        <v>18</v>
      </c>
      <c r="G36" s="270" t="s">
        <v>156</v>
      </c>
      <c r="H36" s="270" t="s">
        <v>157</v>
      </c>
      <c r="I36" s="270" t="s">
        <v>613</v>
      </c>
      <c r="J36" s="77" t="s">
        <v>158</v>
      </c>
      <c r="K36" s="65" t="s">
        <v>159</v>
      </c>
      <c r="L36" s="65" t="s">
        <v>160</v>
      </c>
      <c r="M36" s="256">
        <v>94</v>
      </c>
      <c r="N36" s="301">
        <v>1297423.74</v>
      </c>
      <c r="O36" s="252">
        <f>N36*P36</f>
        <v>1102810.179</v>
      </c>
      <c r="P36" s="254">
        <v>0.85</v>
      </c>
      <c r="Q36" s="252">
        <f>N36*R36</f>
        <v>168665.08619999999</v>
      </c>
      <c r="R36" s="254">
        <v>0.13</v>
      </c>
      <c r="S36" s="252">
        <f>N36*T36</f>
        <v>25948.4748</v>
      </c>
      <c r="T36" s="373">
        <v>0.02</v>
      </c>
    </row>
    <row r="37" spans="1:20" ht="43.2" x14ac:dyDescent="0.25">
      <c r="A37" s="392"/>
      <c r="B37" s="329"/>
      <c r="C37" s="329"/>
      <c r="D37" s="351"/>
      <c r="E37" s="328"/>
      <c r="F37" s="329"/>
      <c r="G37" s="329"/>
      <c r="H37" s="329"/>
      <c r="I37" s="329"/>
      <c r="J37" s="77" t="s">
        <v>161</v>
      </c>
      <c r="K37" s="65" t="s">
        <v>128</v>
      </c>
      <c r="L37" s="65" t="s">
        <v>162</v>
      </c>
      <c r="M37" s="267"/>
      <c r="N37" s="337"/>
      <c r="O37" s="266"/>
      <c r="P37" s="265"/>
      <c r="Q37" s="266"/>
      <c r="R37" s="265"/>
      <c r="S37" s="266"/>
      <c r="T37" s="378"/>
    </row>
    <row r="38" spans="1:20" ht="33.75" customHeight="1" x14ac:dyDescent="0.25">
      <c r="A38" s="392"/>
      <c r="B38" s="329"/>
      <c r="C38" s="329"/>
      <c r="D38" s="351"/>
      <c r="E38" s="328"/>
      <c r="F38" s="329"/>
      <c r="G38" s="329"/>
      <c r="H38" s="329"/>
      <c r="I38" s="329"/>
      <c r="J38" s="77" t="s">
        <v>163</v>
      </c>
      <c r="K38" s="65" t="s">
        <v>159</v>
      </c>
      <c r="L38" s="65" t="s">
        <v>164</v>
      </c>
      <c r="M38" s="267"/>
      <c r="N38" s="337"/>
      <c r="O38" s="266"/>
      <c r="P38" s="265"/>
      <c r="Q38" s="266"/>
      <c r="R38" s="265"/>
      <c r="S38" s="266"/>
      <c r="T38" s="378"/>
    </row>
    <row r="39" spans="1:20" ht="43.2" x14ac:dyDescent="0.25">
      <c r="A39" s="383"/>
      <c r="B39" s="271"/>
      <c r="C39" s="271"/>
      <c r="D39" s="326"/>
      <c r="E39" s="299"/>
      <c r="F39" s="271"/>
      <c r="G39" s="271"/>
      <c r="H39" s="271"/>
      <c r="I39" s="271"/>
      <c r="J39" s="77" t="s">
        <v>165</v>
      </c>
      <c r="K39" s="65" t="s">
        <v>159</v>
      </c>
      <c r="L39" s="65" t="s">
        <v>160</v>
      </c>
      <c r="M39" s="257"/>
      <c r="N39" s="302"/>
      <c r="O39" s="253"/>
      <c r="P39" s="255"/>
      <c r="Q39" s="253"/>
      <c r="R39" s="255"/>
      <c r="S39" s="253"/>
      <c r="T39" s="374"/>
    </row>
    <row r="40" spans="1:20" ht="92.25" customHeight="1" x14ac:dyDescent="0.25">
      <c r="A40" s="391">
        <v>13</v>
      </c>
      <c r="B40" s="270" t="s">
        <v>166</v>
      </c>
      <c r="C40" s="270" t="s">
        <v>1088</v>
      </c>
      <c r="D40" s="270" t="s">
        <v>167</v>
      </c>
      <c r="E40" s="311" t="s">
        <v>168</v>
      </c>
      <c r="F40" s="270">
        <v>24</v>
      </c>
      <c r="G40" s="270" t="s">
        <v>169</v>
      </c>
      <c r="H40" s="270" t="s">
        <v>170</v>
      </c>
      <c r="I40" s="270" t="s">
        <v>611</v>
      </c>
      <c r="J40" s="77" t="s">
        <v>171</v>
      </c>
      <c r="K40" s="65" t="s">
        <v>159</v>
      </c>
      <c r="L40" s="65" t="s">
        <v>64</v>
      </c>
      <c r="M40" s="256">
        <v>91</v>
      </c>
      <c r="N40" s="301">
        <v>1318347.68</v>
      </c>
      <c r="O40" s="252">
        <f>P40*N40</f>
        <v>1120595.5279999999</v>
      </c>
      <c r="P40" s="254">
        <v>0.85</v>
      </c>
      <c r="Q40" s="252">
        <f>R40*N40</f>
        <v>171385.19839999999</v>
      </c>
      <c r="R40" s="254">
        <v>0.13</v>
      </c>
      <c r="S40" s="252">
        <f>T40*N40</f>
        <v>26366.953600000001</v>
      </c>
      <c r="T40" s="373">
        <v>0.02</v>
      </c>
    </row>
    <row r="41" spans="1:20" ht="94.5" customHeight="1" x14ac:dyDescent="0.25">
      <c r="A41" s="383"/>
      <c r="B41" s="271"/>
      <c r="C41" s="271"/>
      <c r="D41" s="271"/>
      <c r="E41" s="299"/>
      <c r="F41" s="271"/>
      <c r="G41" s="271"/>
      <c r="H41" s="271"/>
      <c r="I41" s="271"/>
      <c r="J41" s="77" t="s">
        <v>172</v>
      </c>
      <c r="K41" s="65" t="s">
        <v>128</v>
      </c>
      <c r="L41" s="65" t="s">
        <v>67</v>
      </c>
      <c r="M41" s="257"/>
      <c r="N41" s="302"/>
      <c r="O41" s="253"/>
      <c r="P41" s="255"/>
      <c r="Q41" s="253"/>
      <c r="R41" s="255"/>
      <c r="S41" s="253"/>
      <c r="T41" s="374"/>
    </row>
    <row r="42" spans="1:20" ht="128.25" customHeight="1" x14ac:dyDescent="0.25">
      <c r="A42" s="391">
        <v>14</v>
      </c>
      <c r="B42" s="270" t="s">
        <v>173</v>
      </c>
      <c r="C42" s="270" t="s">
        <v>1089</v>
      </c>
      <c r="D42" s="270" t="s">
        <v>174</v>
      </c>
      <c r="E42" s="311" t="s">
        <v>175</v>
      </c>
      <c r="F42" s="270">
        <v>24</v>
      </c>
      <c r="G42" s="270" t="s">
        <v>176</v>
      </c>
      <c r="H42" s="270" t="s">
        <v>177</v>
      </c>
      <c r="I42" s="270" t="s">
        <v>611</v>
      </c>
      <c r="J42" s="77" t="s">
        <v>178</v>
      </c>
      <c r="K42" s="65" t="s">
        <v>152</v>
      </c>
      <c r="L42" s="65" t="s">
        <v>64</v>
      </c>
      <c r="M42" s="256">
        <v>94</v>
      </c>
      <c r="N42" s="301">
        <v>305525.96999999997</v>
      </c>
      <c r="O42" s="252">
        <f>N42*P42</f>
        <v>259697.07449999996</v>
      </c>
      <c r="P42" s="254">
        <v>0.85</v>
      </c>
      <c r="Q42" s="252">
        <f>N42*R42</f>
        <v>39718.376100000001</v>
      </c>
      <c r="R42" s="254">
        <v>0.13</v>
      </c>
      <c r="S42" s="252">
        <f>N42*T42</f>
        <v>6110.5193999999992</v>
      </c>
      <c r="T42" s="373">
        <v>0.02</v>
      </c>
    </row>
    <row r="43" spans="1:20" ht="118.5" customHeight="1" x14ac:dyDescent="0.25">
      <c r="A43" s="383"/>
      <c r="B43" s="271"/>
      <c r="C43" s="271"/>
      <c r="D43" s="271"/>
      <c r="E43" s="299"/>
      <c r="F43" s="271"/>
      <c r="G43" s="271"/>
      <c r="H43" s="271"/>
      <c r="I43" s="271"/>
      <c r="J43" s="77" t="s">
        <v>117</v>
      </c>
      <c r="K43" s="65" t="s">
        <v>128</v>
      </c>
      <c r="L43" s="65" t="s">
        <v>67</v>
      </c>
      <c r="M43" s="257"/>
      <c r="N43" s="302"/>
      <c r="O43" s="253"/>
      <c r="P43" s="255"/>
      <c r="Q43" s="253"/>
      <c r="R43" s="255"/>
      <c r="S43" s="253"/>
      <c r="T43" s="374"/>
    </row>
    <row r="44" spans="1:20" ht="34.5" customHeight="1" x14ac:dyDescent="0.25">
      <c r="A44" s="391">
        <v>15</v>
      </c>
      <c r="B44" s="270" t="s">
        <v>179</v>
      </c>
      <c r="C44" s="270" t="s">
        <v>1090</v>
      </c>
      <c r="D44" s="270" t="s">
        <v>180</v>
      </c>
      <c r="E44" s="281" t="s">
        <v>181</v>
      </c>
      <c r="F44" s="270">
        <v>18</v>
      </c>
      <c r="G44" s="270" t="s">
        <v>182</v>
      </c>
      <c r="H44" s="277">
        <v>43012</v>
      </c>
      <c r="I44" s="341" t="s">
        <v>611</v>
      </c>
      <c r="J44" s="103" t="s">
        <v>183</v>
      </c>
      <c r="K44" s="102" t="s">
        <v>152</v>
      </c>
      <c r="L44" s="102" t="s">
        <v>112</v>
      </c>
      <c r="M44" s="256">
        <v>94</v>
      </c>
      <c r="N44" s="301">
        <v>494928.67000000004</v>
      </c>
      <c r="O44" s="252">
        <f>N44*P44</f>
        <v>420689.36950000003</v>
      </c>
      <c r="P44" s="254">
        <v>0.85</v>
      </c>
      <c r="Q44" s="252">
        <f>N44*R44</f>
        <v>64340.727100000011</v>
      </c>
      <c r="R44" s="254">
        <v>0.13</v>
      </c>
      <c r="S44" s="252">
        <f>N44*T44</f>
        <v>9898.5734000000011</v>
      </c>
      <c r="T44" s="373">
        <v>0.02</v>
      </c>
    </row>
    <row r="45" spans="1:20" ht="34.5" customHeight="1" x14ac:dyDescent="0.25">
      <c r="A45" s="392"/>
      <c r="B45" s="329"/>
      <c r="C45" s="329"/>
      <c r="D45" s="329"/>
      <c r="E45" s="393"/>
      <c r="F45" s="329"/>
      <c r="G45" s="329"/>
      <c r="H45" s="329"/>
      <c r="I45" s="394"/>
      <c r="J45" s="103" t="s">
        <v>184</v>
      </c>
      <c r="K45" s="102" t="s">
        <v>152</v>
      </c>
      <c r="L45" s="102" t="s">
        <v>112</v>
      </c>
      <c r="M45" s="267"/>
      <c r="N45" s="337"/>
      <c r="O45" s="266"/>
      <c r="P45" s="265"/>
      <c r="Q45" s="266"/>
      <c r="R45" s="265"/>
      <c r="S45" s="266"/>
      <c r="T45" s="378"/>
    </row>
    <row r="46" spans="1:20" ht="49.5" customHeight="1" x14ac:dyDescent="0.25">
      <c r="A46" s="383"/>
      <c r="B46" s="271"/>
      <c r="C46" s="271"/>
      <c r="D46" s="271"/>
      <c r="E46" s="282"/>
      <c r="F46" s="271"/>
      <c r="G46" s="271"/>
      <c r="H46" s="271"/>
      <c r="I46" s="348"/>
      <c r="J46" s="103" t="s">
        <v>185</v>
      </c>
      <c r="K46" s="102" t="s">
        <v>128</v>
      </c>
      <c r="L46" s="102" t="s">
        <v>90</v>
      </c>
      <c r="M46" s="257"/>
      <c r="N46" s="302"/>
      <c r="O46" s="253"/>
      <c r="P46" s="255"/>
      <c r="Q46" s="253"/>
      <c r="R46" s="255"/>
      <c r="S46" s="253"/>
      <c r="T46" s="374"/>
    </row>
    <row r="47" spans="1:20" ht="49.5" customHeight="1" x14ac:dyDescent="0.25">
      <c r="A47" s="395">
        <v>16</v>
      </c>
      <c r="B47" s="261" t="s">
        <v>318</v>
      </c>
      <c r="C47" s="270" t="s">
        <v>1091</v>
      </c>
      <c r="D47" s="261" t="s">
        <v>319</v>
      </c>
      <c r="E47" s="278" t="s">
        <v>322</v>
      </c>
      <c r="F47" s="261">
        <v>81</v>
      </c>
      <c r="G47" s="261" t="s">
        <v>320</v>
      </c>
      <c r="H47" s="258">
        <v>45290</v>
      </c>
      <c r="I47" s="275" t="s">
        <v>612</v>
      </c>
      <c r="J47" s="48" t="s">
        <v>321</v>
      </c>
      <c r="K47" s="65" t="s">
        <v>152</v>
      </c>
      <c r="L47" s="65" t="s">
        <v>64</v>
      </c>
      <c r="M47" s="397">
        <v>94</v>
      </c>
      <c r="N47" s="396">
        <v>5836225.8200000003</v>
      </c>
      <c r="O47" s="398">
        <v>4960791.9400000004</v>
      </c>
      <c r="P47" s="399">
        <v>0.85</v>
      </c>
      <c r="Q47" s="398">
        <v>758709.35</v>
      </c>
      <c r="R47" s="399">
        <v>0.13</v>
      </c>
      <c r="S47" s="398">
        <v>116724.53</v>
      </c>
      <c r="T47" s="403">
        <v>0.02</v>
      </c>
    </row>
    <row r="48" spans="1:20" ht="49.5" customHeight="1" x14ac:dyDescent="0.25">
      <c r="A48" s="395"/>
      <c r="B48" s="261"/>
      <c r="C48" s="271"/>
      <c r="D48" s="261"/>
      <c r="E48" s="278"/>
      <c r="F48" s="261"/>
      <c r="G48" s="261"/>
      <c r="H48" s="261"/>
      <c r="I48" s="276"/>
      <c r="J48" s="48" t="s">
        <v>280</v>
      </c>
      <c r="K48" s="65" t="s">
        <v>128</v>
      </c>
      <c r="L48" s="65" t="s">
        <v>283</v>
      </c>
      <c r="M48" s="397"/>
      <c r="N48" s="396"/>
      <c r="O48" s="398"/>
      <c r="P48" s="399"/>
      <c r="Q48" s="398"/>
      <c r="R48" s="399"/>
      <c r="S48" s="398"/>
      <c r="T48" s="403"/>
    </row>
    <row r="49" spans="1:20" ht="49.5" customHeight="1" x14ac:dyDescent="0.25">
      <c r="A49" s="395">
        <v>17</v>
      </c>
      <c r="B49" s="261" t="s">
        <v>505</v>
      </c>
      <c r="C49" s="270" t="s">
        <v>1092</v>
      </c>
      <c r="D49" s="261" t="s">
        <v>506</v>
      </c>
      <c r="E49" s="278" t="s">
        <v>512</v>
      </c>
      <c r="F49" s="261">
        <v>73</v>
      </c>
      <c r="G49" s="261" t="s">
        <v>507</v>
      </c>
      <c r="H49" s="258">
        <v>45096</v>
      </c>
      <c r="I49" s="270" t="s">
        <v>612</v>
      </c>
      <c r="J49" s="48" t="s">
        <v>508</v>
      </c>
      <c r="K49" s="65" t="s">
        <v>128</v>
      </c>
      <c r="L49" s="65" t="s">
        <v>90</v>
      </c>
      <c r="M49" s="256">
        <v>94</v>
      </c>
      <c r="N49" s="301">
        <v>3202768.49</v>
      </c>
      <c r="O49" s="252">
        <v>2722353.22</v>
      </c>
      <c r="P49" s="254">
        <v>0.85</v>
      </c>
      <c r="Q49" s="252">
        <v>416359.9</v>
      </c>
      <c r="R49" s="254">
        <v>0.13</v>
      </c>
      <c r="S49" s="252">
        <v>64055.37</v>
      </c>
      <c r="T49" s="373">
        <v>0.02</v>
      </c>
    </row>
    <row r="50" spans="1:20" ht="49.5" customHeight="1" x14ac:dyDescent="0.25">
      <c r="A50" s="395"/>
      <c r="B50" s="261"/>
      <c r="C50" s="329"/>
      <c r="D50" s="261"/>
      <c r="E50" s="278"/>
      <c r="F50" s="261"/>
      <c r="G50" s="261"/>
      <c r="H50" s="261"/>
      <c r="I50" s="329"/>
      <c r="J50" s="48" t="s">
        <v>509</v>
      </c>
      <c r="K50" s="65" t="s">
        <v>152</v>
      </c>
      <c r="L50" s="65" t="s">
        <v>88</v>
      </c>
      <c r="M50" s="267"/>
      <c r="N50" s="337"/>
      <c r="O50" s="266"/>
      <c r="P50" s="265"/>
      <c r="Q50" s="266"/>
      <c r="R50" s="265"/>
      <c r="S50" s="266"/>
      <c r="T50" s="378"/>
    </row>
    <row r="51" spans="1:20" ht="49.5" customHeight="1" x14ac:dyDescent="0.25">
      <c r="A51" s="395"/>
      <c r="B51" s="261"/>
      <c r="C51" s="329"/>
      <c r="D51" s="261"/>
      <c r="E51" s="278"/>
      <c r="F51" s="261"/>
      <c r="G51" s="261"/>
      <c r="H51" s="261"/>
      <c r="I51" s="329"/>
      <c r="J51" s="48" t="s">
        <v>510</v>
      </c>
      <c r="K51" s="65" t="s">
        <v>128</v>
      </c>
      <c r="L51" s="65" t="s">
        <v>90</v>
      </c>
      <c r="M51" s="267"/>
      <c r="N51" s="337"/>
      <c r="O51" s="266"/>
      <c r="P51" s="265"/>
      <c r="Q51" s="266"/>
      <c r="R51" s="265"/>
      <c r="S51" s="266"/>
      <c r="T51" s="378"/>
    </row>
    <row r="52" spans="1:20" ht="49.5" customHeight="1" x14ac:dyDescent="0.25">
      <c r="A52" s="395"/>
      <c r="B52" s="261"/>
      <c r="C52" s="271"/>
      <c r="D52" s="261"/>
      <c r="E52" s="278"/>
      <c r="F52" s="261"/>
      <c r="G52" s="261"/>
      <c r="H52" s="261"/>
      <c r="I52" s="271"/>
      <c r="J52" s="48" t="s">
        <v>511</v>
      </c>
      <c r="K52" s="65" t="s">
        <v>152</v>
      </c>
      <c r="L52" s="65" t="s">
        <v>88</v>
      </c>
      <c r="M52" s="257"/>
      <c r="N52" s="302"/>
      <c r="O52" s="253"/>
      <c r="P52" s="255"/>
      <c r="Q52" s="253"/>
      <c r="R52" s="255"/>
      <c r="S52" s="253"/>
      <c r="T52" s="374"/>
    </row>
    <row r="53" spans="1:20" ht="49.5" customHeight="1" x14ac:dyDescent="0.25">
      <c r="A53" s="395">
        <v>18</v>
      </c>
      <c r="B53" s="261" t="s">
        <v>548</v>
      </c>
      <c r="C53" s="270" t="s">
        <v>1093</v>
      </c>
      <c r="D53" s="261" t="s">
        <v>549</v>
      </c>
      <c r="E53" s="278" t="s">
        <v>550</v>
      </c>
      <c r="F53" s="261">
        <v>24</v>
      </c>
      <c r="G53" s="261" t="s">
        <v>544</v>
      </c>
      <c r="H53" s="261" t="s">
        <v>545</v>
      </c>
      <c r="I53" s="270" t="s">
        <v>611</v>
      </c>
      <c r="J53" s="48" t="s">
        <v>546</v>
      </c>
      <c r="K53" s="65" t="s">
        <v>152</v>
      </c>
      <c r="L53" s="65" t="s">
        <v>74</v>
      </c>
      <c r="M53" s="256">
        <v>94</v>
      </c>
      <c r="N53" s="301">
        <v>363565.7</v>
      </c>
      <c r="O53" s="252">
        <v>309030.84999999998</v>
      </c>
      <c r="P53" s="254">
        <v>0.85</v>
      </c>
      <c r="Q53" s="252">
        <v>47263.54</v>
      </c>
      <c r="R53" s="254">
        <v>0.13</v>
      </c>
      <c r="S53" s="252">
        <v>7271.31</v>
      </c>
      <c r="T53" s="373">
        <v>0.02</v>
      </c>
    </row>
    <row r="54" spans="1:20" ht="49.5" customHeight="1" x14ac:dyDescent="0.25">
      <c r="A54" s="395"/>
      <c r="B54" s="261"/>
      <c r="C54" s="271"/>
      <c r="D54" s="261"/>
      <c r="E54" s="278"/>
      <c r="F54" s="261"/>
      <c r="G54" s="261"/>
      <c r="H54" s="261"/>
      <c r="I54" s="271"/>
      <c r="J54" s="48" t="s">
        <v>547</v>
      </c>
      <c r="K54" s="65" t="s">
        <v>128</v>
      </c>
      <c r="L54" s="65" t="s">
        <v>67</v>
      </c>
      <c r="M54" s="257"/>
      <c r="N54" s="302"/>
      <c r="O54" s="253"/>
      <c r="P54" s="255"/>
      <c r="Q54" s="253"/>
      <c r="R54" s="255"/>
      <c r="S54" s="253"/>
      <c r="T54" s="374"/>
    </row>
    <row r="55" spans="1:20" ht="49.5" customHeight="1" x14ac:dyDescent="0.25">
      <c r="A55" s="395">
        <v>19</v>
      </c>
      <c r="B55" s="270" t="s">
        <v>562</v>
      </c>
      <c r="C55" s="270" t="s">
        <v>1094</v>
      </c>
      <c r="D55" s="270" t="s">
        <v>564</v>
      </c>
      <c r="E55" s="278" t="s">
        <v>574</v>
      </c>
      <c r="F55" s="261">
        <v>24</v>
      </c>
      <c r="G55" s="261" t="s">
        <v>566</v>
      </c>
      <c r="H55" s="261" t="s">
        <v>568</v>
      </c>
      <c r="I55" s="270" t="s">
        <v>611</v>
      </c>
      <c r="J55" s="48" t="s">
        <v>569</v>
      </c>
      <c r="K55" s="65" t="s">
        <v>152</v>
      </c>
      <c r="L55" s="65" t="s">
        <v>126</v>
      </c>
      <c r="M55" s="256">
        <v>85</v>
      </c>
      <c r="N55" s="301">
        <v>601996.28</v>
      </c>
      <c r="O55" s="252">
        <v>511696.84</v>
      </c>
      <c r="P55" s="254">
        <v>0.85</v>
      </c>
      <c r="Q55" s="252">
        <v>78259.509999999995</v>
      </c>
      <c r="R55" s="254">
        <v>0.13</v>
      </c>
      <c r="S55" s="252">
        <v>12039.93</v>
      </c>
      <c r="T55" s="373">
        <v>0.02</v>
      </c>
    </row>
    <row r="56" spans="1:20" ht="49.5" customHeight="1" x14ac:dyDescent="0.25">
      <c r="A56" s="395"/>
      <c r="B56" s="329"/>
      <c r="C56" s="329"/>
      <c r="D56" s="329"/>
      <c r="E56" s="278"/>
      <c r="F56" s="261"/>
      <c r="G56" s="261"/>
      <c r="H56" s="261"/>
      <c r="I56" s="329"/>
      <c r="J56" s="48" t="s">
        <v>570</v>
      </c>
      <c r="K56" s="65" t="s">
        <v>128</v>
      </c>
      <c r="L56" s="65" t="s">
        <v>67</v>
      </c>
      <c r="M56" s="267"/>
      <c r="N56" s="337"/>
      <c r="O56" s="266"/>
      <c r="P56" s="265"/>
      <c r="Q56" s="266"/>
      <c r="R56" s="265"/>
      <c r="S56" s="266"/>
      <c r="T56" s="378"/>
    </row>
    <row r="57" spans="1:20" ht="57.6" x14ac:dyDescent="0.25">
      <c r="A57" s="395"/>
      <c r="B57" s="271"/>
      <c r="C57" s="271"/>
      <c r="D57" s="271"/>
      <c r="E57" s="278"/>
      <c r="F57" s="261"/>
      <c r="G57" s="261"/>
      <c r="H57" s="261"/>
      <c r="I57" s="271"/>
      <c r="J57" s="48" t="s">
        <v>571</v>
      </c>
      <c r="K57" s="65" t="s">
        <v>152</v>
      </c>
      <c r="L57" s="65" t="s">
        <v>74</v>
      </c>
      <c r="M57" s="257"/>
      <c r="N57" s="302"/>
      <c r="O57" s="253"/>
      <c r="P57" s="255"/>
      <c r="Q57" s="253"/>
      <c r="R57" s="255"/>
      <c r="S57" s="253"/>
      <c r="T57" s="374"/>
    </row>
    <row r="58" spans="1:20" ht="139.94999999999999" customHeight="1" x14ac:dyDescent="0.25">
      <c r="A58" s="395">
        <v>20</v>
      </c>
      <c r="B58" s="270" t="s">
        <v>563</v>
      </c>
      <c r="C58" s="270" t="s">
        <v>1095</v>
      </c>
      <c r="D58" s="270" t="s">
        <v>565</v>
      </c>
      <c r="E58" s="262" t="s">
        <v>575</v>
      </c>
      <c r="F58" s="261">
        <v>21</v>
      </c>
      <c r="G58" s="261" t="s">
        <v>566</v>
      </c>
      <c r="H58" s="261" t="s">
        <v>567</v>
      </c>
      <c r="I58" s="270" t="s">
        <v>611</v>
      </c>
      <c r="J58" s="48" t="s">
        <v>572</v>
      </c>
      <c r="K58" s="65" t="s">
        <v>152</v>
      </c>
      <c r="L58" s="65" t="s">
        <v>164</v>
      </c>
      <c r="M58" s="256">
        <v>94</v>
      </c>
      <c r="N58" s="301">
        <v>927792.47</v>
      </c>
      <c r="O58" s="252">
        <v>788623.6</v>
      </c>
      <c r="P58" s="254">
        <v>0.85</v>
      </c>
      <c r="Q58" s="252">
        <v>120613.02</v>
      </c>
      <c r="R58" s="254">
        <v>0.13</v>
      </c>
      <c r="S58" s="252">
        <v>18555.849999999999</v>
      </c>
      <c r="T58" s="373">
        <v>0.02</v>
      </c>
    </row>
    <row r="59" spans="1:20" ht="139.94999999999999" customHeight="1" x14ac:dyDescent="0.25">
      <c r="A59" s="395"/>
      <c r="B59" s="271"/>
      <c r="C59" s="271"/>
      <c r="D59" s="271"/>
      <c r="E59" s="278"/>
      <c r="F59" s="261"/>
      <c r="G59" s="261"/>
      <c r="H59" s="261"/>
      <c r="I59" s="271"/>
      <c r="J59" s="48" t="s">
        <v>573</v>
      </c>
      <c r="K59" s="65" t="s">
        <v>128</v>
      </c>
      <c r="L59" s="65" t="s">
        <v>103</v>
      </c>
      <c r="M59" s="257"/>
      <c r="N59" s="302"/>
      <c r="O59" s="253"/>
      <c r="P59" s="255"/>
      <c r="Q59" s="253"/>
      <c r="R59" s="255"/>
      <c r="S59" s="253"/>
      <c r="T59" s="374"/>
    </row>
    <row r="60" spans="1:20" ht="61.2" customHeight="1" x14ac:dyDescent="0.25">
      <c r="A60" s="375">
        <v>21</v>
      </c>
      <c r="B60" s="270" t="s">
        <v>232</v>
      </c>
      <c r="C60" s="270" t="s">
        <v>711</v>
      </c>
      <c r="D60" s="270" t="s">
        <v>712</v>
      </c>
      <c r="E60" s="311" t="s">
        <v>716</v>
      </c>
      <c r="F60" s="270">
        <v>42</v>
      </c>
      <c r="G60" s="270" t="s">
        <v>713</v>
      </c>
      <c r="H60" s="277">
        <v>44558</v>
      </c>
      <c r="I60" s="270" t="s">
        <v>611</v>
      </c>
      <c r="J60" s="48" t="s">
        <v>714</v>
      </c>
      <c r="K60" s="115" t="s">
        <v>128</v>
      </c>
      <c r="L60" s="115" t="s">
        <v>110</v>
      </c>
      <c r="M60" s="256">
        <v>91</v>
      </c>
      <c r="N60" s="301">
        <v>396912.08</v>
      </c>
      <c r="O60" s="252">
        <v>337375.25</v>
      </c>
      <c r="P60" s="254">
        <v>0.85</v>
      </c>
      <c r="Q60" s="252">
        <v>51594.62</v>
      </c>
      <c r="R60" s="254">
        <v>0.13</v>
      </c>
      <c r="S60" s="252">
        <v>7942.21</v>
      </c>
      <c r="T60" s="373">
        <v>0.02</v>
      </c>
    </row>
    <row r="61" spans="1:20" ht="61.2" customHeight="1" x14ac:dyDescent="0.25">
      <c r="A61" s="376"/>
      <c r="B61" s="329"/>
      <c r="C61" s="329"/>
      <c r="D61" s="329"/>
      <c r="E61" s="393"/>
      <c r="F61" s="329"/>
      <c r="G61" s="329"/>
      <c r="H61" s="329"/>
      <c r="I61" s="329"/>
      <c r="J61" s="48" t="s">
        <v>107</v>
      </c>
      <c r="K61" s="115" t="s">
        <v>152</v>
      </c>
      <c r="L61" s="115" t="s">
        <v>108</v>
      </c>
      <c r="M61" s="267"/>
      <c r="N61" s="337"/>
      <c r="O61" s="266"/>
      <c r="P61" s="265"/>
      <c r="Q61" s="266"/>
      <c r="R61" s="265"/>
      <c r="S61" s="266"/>
      <c r="T61" s="378"/>
    </row>
    <row r="62" spans="1:20" ht="67.2" customHeight="1" x14ac:dyDescent="0.25">
      <c r="A62" s="377"/>
      <c r="B62" s="271"/>
      <c r="C62" s="271"/>
      <c r="D62" s="271"/>
      <c r="E62" s="282"/>
      <c r="F62" s="271"/>
      <c r="G62" s="271"/>
      <c r="H62" s="271"/>
      <c r="I62" s="271"/>
      <c r="J62" s="48" t="s">
        <v>715</v>
      </c>
      <c r="K62" s="115" t="s">
        <v>152</v>
      </c>
      <c r="L62" s="115" t="s">
        <v>112</v>
      </c>
      <c r="M62" s="257"/>
      <c r="N62" s="302"/>
      <c r="O62" s="253"/>
      <c r="P62" s="255"/>
      <c r="Q62" s="253"/>
      <c r="R62" s="255"/>
      <c r="S62" s="253"/>
      <c r="T62" s="374"/>
    </row>
    <row r="63" spans="1:20" ht="61.2" customHeight="1" x14ac:dyDescent="0.25">
      <c r="A63" s="375">
        <v>22</v>
      </c>
      <c r="B63" s="270" t="s">
        <v>232</v>
      </c>
      <c r="C63" s="270" t="s">
        <v>722</v>
      </c>
      <c r="D63" s="270" t="s">
        <v>723</v>
      </c>
      <c r="E63" s="311" t="s">
        <v>725</v>
      </c>
      <c r="F63" s="270">
        <v>18</v>
      </c>
      <c r="G63" s="270" t="s">
        <v>724</v>
      </c>
      <c r="H63" s="270" t="s">
        <v>1195</v>
      </c>
      <c r="I63" s="270" t="s">
        <v>611</v>
      </c>
      <c r="J63" s="48" t="s">
        <v>361</v>
      </c>
      <c r="K63" s="125" t="s">
        <v>152</v>
      </c>
      <c r="L63" s="125" t="s">
        <v>112</v>
      </c>
      <c r="M63" s="256">
        <v>91</v>
      </c>
      <c r="N63" s="301">
        <v>421888.15</v>
      </c>
      <c r="O63" s="252">
        <v>358604.92</v>
      </c>
      <c r="P63" s="254">
        <v>0.85</v>
      </c>
      <c r="Q63" s="252">
        <v>54841.26</v>
      </c>
      <c r="R63" s="254">
        <v>0.13</v>
      </c>
      <c r="S63" s="252">
        <v>8441.9699999999993</v>
      </c>
      <c r="T63" s="373">
        <v>0.02</v>
      </c>
    </row>
    <row r="64" spans="1:20" ht="61.2" customHeight="1" x14ac:dyDescent="0.25">
      <c r="A64" s="377"/>
      <c r="B64" s="271"/>
      <c r="C64" s="271"/>
      <c r="D64" s="271"/>
      <c r="E64" s="299"/>
      <c r="F64" s="271"/>
      <c r="G64" s="271"/>
      <c r="H64" s="271"/>
      <c r="I64" s="271"/>
      <c r="J64" s="48" t="s">
        <v>362</v>
      </c>
      <c r="K64" s="125" t="s">
        <v>128</v>
      </c>
      <c r="L64" s="125" t="s">
        <v>110</v>
      </c>
      <c r="M64" s="257"/>
      <c r="N64" s="302"/>
      <c r="O64" s="253"/>
      <c r="P64" s="255"/>
      <c r="Q64" s="253"/>
      <c r="R64" s="255"/>
      <c r="S64" s="253"/>
      <c r="T64" s="374"/>
    </row>
    <row r="65" spans="1:20" ht="43.95" customHeight="1" x14ac:dyDescent="0.25">
      <c r="A65" s="404">
        <v>23</v>
      </c>
      <c r="B65" s="261" t="s">
        <v>232</v>
      </c>
      <c r="C65" s="270" t="s">
        <v>733</v>
      </c>
      <c r="D65" s="261" t="s">
        <v>734</v>
      </c>
      <c r="E65" s="262" t="s">
        <v>739</v>
      </c>
      <c r="F65" s="261">
        <v>12</v>
      </c>
      <c r="G65" s="261" t="s">
        <v>735</v>
      </c>
      <c r="H65" s="261" t="s">
        <v>736</v>
      </c>
      <c r="I65" s="261" t="s">
        <v>611</v>
      </c>
      <c r="J65" s="48" t="s">
        <v>737</v>
      </c>
      <c r="K65" s="129" t="s">
        <v>152</v>
      </c>
      <c r="L65" s="129" t="s">
        <v>74</v>
      </c>
      <c r="M65" s="256">
        <v>94</v>
      </c>
      <c r="N65" s="301">
        <v>173902.36</v>
      </c>
      <c r="O65" s="252">
        <v>147817</v>
      </c>
      <c r="P65" s="254">
        <v>0.85</v>
      </c>
      <c r="Q65" s="252">
        <v>22605.58</v>
      </c>
      <c r="R65" s="254">
        <v>0.13</v>
      </c>
      <c r="S65" s="252">
        <v>3479.78</v>
      </c>
      <c r="T65" s="373">
        <v>0.02</v>
      </c>
    </row>
    <row r="66" spans="1:20" ht="43.95" customHeight="1" x14ac:dyDescent="0.25">
      <c r="A66" s="404"/>
      <c r="B66" s="261"/>
      <c r="C66" s="271"/>
      <c r="D66" s="261"/>
      <c r="E66" s="262"/>
      <c r="F66" s="261"/>
      <c r="G66" s="261"/>
      <c r="H66" s="261"/>
      <c r="I66" s="261"/>
      <c r="J66" s="48" t="s">
        <v>738</v>
      </c>
      <c r="K66" s="129" t="s">
        <v>128</v>
      </c>
      <c r="L66" s="129" t="s">
        <v>67</v>
      </c>
      <c r="M66" s="257"/>
      <c r="N66" s="302"/>
      <c r="O66" s="253"/>
      <c r="P66" s="255"/>
      <c r="Q66" s="253"/>
      <c r="R66" s="255"/>
      <c r="S66" s="253"/>
      <c r="T66" s="374"/>
    </row>
    <row r="67" spans="1:20" ht="28.8" x14ac:dyDescent="0.25">
      <c r="A67" s="261">
        <v>24</v>
      </c>
      <c r="B67" s="261" t="s">
        <v>232</v>
      </c>
      <c r="C67" s="270" t="s">
        <v>740</v>
      </c>
      <c r="D67" s="261" t="s">
        <v>741</v>
      </c>
      <c r="E67" s="262" t="s">
        <v>746</v>
      </c>
      <c r="F67" s="261">
        <v>18</v>
      </c>
      <c r="G67" s="261" t="s">
        <v>742</v>
      </c>
      <c r="H67" s="261" t="s">
        <v>1018</v>
      </c>
      <c r="I67" s="261" t="s">
        <v>611</v>
      </c>
      <c r="J67" s="133" t="s">
        <v>743</v>
      </c>
      <c r="K67" s="132" t="s">
        <v>128</v>
      </c>
      <c r="L67" s="132" t="s">
        <v>103</v>
      </c>
      <c r="M67" s="256">
        <v>91</v>
      </c>
      <c r="N67" s="301">
        <v>498884.65</v>
      </c>
      <c r="O67" s="252">
        <v>424051.94</v>
      </c>
      <c r="P67" s="254">
        <v>0.85</v>
      </c>
      <c r="Q67" s="252">
        <v>64850.04</v>
      </c>
      <c r="R67" s="254">
        <v>0.13</v>
      </c>
      <c r="S67" s="252">
        <v>9982.67</v>
      </c>
      <c r="T67" s="316">
        <v>0.02</v>
      </c>
    </row>
    <row r="68" spans="1:20" ht="14.4" x14ac:dyDescent="0.25">
      <c r="A68" s="261"/>
      <c r="B68" s="261"/>
      <c r="C68" s="329"/>
      <c r="D68" s="261"/>
      <c r="E68" s="262"/>
      <c r="F68" s="261"/>
      <c r="G68" s="261"/>
      <c r="H68" s="261"/>
      <c r="I68" s="261"/>
      <c r="J68" s="133" t="s">
        <v>744</v>
      </c>
      <c r="K68" s="132" t="s">
        <v>152</v>
      </c>
      <c r="L68" s="132" t="s">
        <v>108</v>
      </c>
      <c r="M68" s="267"/>
      <c r="N68" s="337"/>
      <c r="O68" s="266"/>
      <c r="P68" s="265"/>
      <c r="Q68" s="266"/>
      <c r="R68" s="265"/>
      <c r="S68" s="266"/>
      <c r="T68" s="336"/>
    </row>
    <row r="69" spans="1:20" ht="43.2" x14ac:dyDescent="0.25">
      <c r="A69" s="261"/>
      <c r="B69" s="261"/>
      <c r="C69" s="271"/>
      <c r="D69" s="261"/>
      <c r="E69" s="262"/>
      <c r="F69" s="261"/>
      <c r="G69" s="261"/>
      <c r="H69" s="261"/>
      <c r="I69" s="261"/>
      <c r="J69" s="133" t="s">
        <v>745</v>
      </c>
      <c r="K69" s="132" t="s">
        <v>128</v>
      </c>
      <c r="L69" s="132" t="s">
        <v>283</v>
      </c>
      <c r="M69" s="257"/>
      <c r="N69" s="302"/>
      <c r="O69" s="253"/>
      <c r="P69" s="255"/>
      <c r="Q69" s="253"/>
      <c r="R69" s="255"/>
      <c r="S69" s="253"/>
      <c r="T69" s="317"/>
    </row>
    <row r="70" spans="1:20" ht="80.400000000000006" customHeight="1" x14ac:dyDescent="0.25">
      <c r="A70" s="261">
        <v>25</v>
      </c>
      <c r="B70" s="261" t="s">
        <v>232</v>
      </c>
      <c r="C70" s="270" t="s">
        <v>755</v>
      </c>
      <c r="D70" s="298" t="s">
        <v>756</v>
      </c>
      <c r="E70" s="262" t="s">
        <v>760</v>
      </c>
      <c r="F70" s="261">
        <v>62</v>
      </c>
      <c r="G70" s="261" t="s">
        <v>757</v>
      </c>
      <c r="H70" s="258">
        <v>45195</v>
      </c>
      <c r="I70" s="261" t="s">
        <v>612</v>
      </c>
      <c r="J70" s="136" t="s">
        <v>758</v>
      </c>
      <c r="K70" s="135" t="s">
        <v>152</v>
      </c>
      <c r="L70" s="135" t="s">
        <v>88</v>
      </c>
      <c r="M70" s="256">
        <v>91</v>
      </c>
      <c r="N70" s="301">
        <v>1494037.66</v>
      </c>
      <c r="O70" s="252">
        <v>1269932</v>
      </c>
      <c r="P70" s="254">
        <v>0.85</v>
      </c>
      <c r="Q70" s="252">
        <v>194209.98</v>
      </c>
      <c r="R70" s="254">
        <v>0.13</v>
      </c>
      <c r="S70" s="252">
        <v>29895.68</v>
      </c>
      <c r="T70" s="316">
        <v>0.02</v>
      </c>
    </row>
    <row r="71" spans="1:20" ht="94.2" customHeight="1" x14ac:dyDescent="0.25">
      <c r="A71" s="261"/>
      <c r="B71" s="261"/>
      <c r="C71" s="271"/>
      <c r="D71" s="298"/>
      <c r="E71" s="262"/>
      <c r="F71" s="261"/>
      <c r="G71" s="261"/>
      <c r="H71" s="261"/>
      <c r="I71" s="261"/>
      <c r="J71" s="136" t="s">
        <v>759</v>
      </c>
      <c r="K71" s="135" t="s">
        <v>128</v>
      </c>
      <c r="L71" s="135" t="s">
        <v>90</v>
      </c>
      <c r="M71" s="257"/>
      <c r="N71" s="302"/>
      <c r="O71" s="253"/>
      <c r="P71" s="255"/>
      <c r="Q71" s="253"/>
      <c r="R71" s="255"/>
      <c r="S71" s="253"/>
      <c r="T71" s="317"/>
    </row>
    <row r="72" spans="1:20" ht="72.599999999999994" customHeight="1" x14ac:dyDescent="0.25">
      <c r="A72" s="270">
        <v>26</v>
      </c>
      <c r="B72" s="270" t="s">
        <v>232</v>
      </c>
      <c r="C72" s="270" t="s">
        <v>768</v>
      </c>
      <c r="D72" s="270" t="s">
        <v>769</v>
      </c>
      <c r="E72" s="311" t="s">
        <v>773</v>
      </c>
      <c r="F72" s="270">
        <v>18</v>
      </c>
      <c r="G72" s="270" t="s">
        <v>770</v>
      </c>
      <c r="H72" s="270" t="s">
        <v>771</v>
      </c>
      <c r="I72" s="270" t="s">
        <v>611</v>
      </c>
      <c r="J72" s="142" t="s">
        <v>376</v>
      </c>
      <c r="K72" s="141" t="s">
        <v>128</v>
      </c>
      <c r="L72" s="141" t="s">
        <v>67</v>
      </c>
      <c r="M72" s="256">
        <v>91</v>
      </c>
      <c r="N72" s="301">
        <v>465066.26</v>
      </c>
      <c r="O72" s="252">
        <v>395306.31</v>
      </c>
      <c r="P72" s="254">
        <v>0.85</v>
      </c>
      <c r="Q72" s="252">
        <v>60453.98</v>
      </c>
      <c r="R72" s="254">
        <v>0.13</v>
      </c>
      <c r="S72" s="252">
        <v>9305.9699999999993</v>
      </c>
      <c r="T72" s="254">
        <v>0.02</v>
      </c>
    </row>
    <row r="73" spans="1:20" ht="72.599999999999994" customHeight="1" x14ac:dyDescent="0.25">
      <c r="A73" s="271"/>
      <c r="B73" s="271"/>
      <c r="C73" s="271"/>
      <c r="D73" s="271"/>
      <c r="E73" s="299"/>
      <c r="F73" s="271"/>
      <c r="G73" s="271"/>
      <c r="H73" s="271"/>
      <c r="I73" s="271"/>
      <c r="J73" s="142" t="s">
        <v>772</v>
      </c>
      <c r="K73" s="141" t="s">
        <v>152</v>
      </c>
      <c r="L73" s="141" t="s">
        <v>64</v>
      </c>
      <c r="M73" s="257"/>
      <c r="N73" s="302"/>
      <c r="O73" s="253"/>
      <c r="P73" s="255"/>
      <c r="Q73" s="253"/>
      <c r="R73" s="255"/>
      <c r="S73" s="253"/>
      <c r="T73" s="255"/>
    </row>
    <row r="74" spans="1:20" ht="38.4" customHeight="1" x14ac:dyDescent="0.25">
      <c r="A74" s="261">
        <v>27</v>
      </c>
      <c r="B74" s="270" t="s">
        <v>232</v>
      </c>
      <c r="C74" s="270" t="s">
        <v>779</v>
      </c>
      <c r="D74" s="270" t="s">
        <v>780</v>
      </c>
      <c r="E74" s="262" t="s">
        <v>781</v>
      </c>
      <c r="F74" s="261" t="s">
        <v>1290</v>
      </c>
      <c r="G74" s="261" t="s">
        <v>770</v>
      </c>
      <c r="H74" s="258">
        <v>45138</v>
      </c>
      <c r="I74" s="261" t="s">
        <v>612</v>
      </c>
      <c r="J74" s="142" t="s">
        <v>471</v>
      </c>
      <c r="K74" s="141" t="s">
        <v>152</v>
      </c>
      <c r="L74" s="141" t="s">
        <v>112</v>
      </c>
      <c r="M74" s="256">
        <v>91</v>
      </c>
      <c r="N74" s="301">
        <v>1426760.12</v>
      </c>
      <c r="O74" s="252">
        <v>1212746.0900000001</v>
      </c>
      <c r="P74" s="254">
        <v>0.85</v>
      </c>
      <c r="Q74" s="252">
        <v>185464.57</v>
      </c>
      <c r="R74" s="254">
        <v>0.13</v>
      </c>
      <c r="S74" s="252">
        <v>28549.46</v>
      </c>
      <c r="T74" s="370">
        <v>0.02</v>
      </c>
    </row>
    <row r="75" spans="1:20" ht="38.4" customHeight="1" x14ac:dyDescent="0.25">
      <c r="A75" s="261"/>
      <c r="B75" s="271"/>
      <c r="C75" s="271"/>
      <c r="D75" s="271"/>
      <c r="E75" s="262"/>
      <c r="F75" s="261"/>
      <c r="G75" s="261"/>
      <c r="H75" s="261"/>
      <c r="I75" s="261"/>
      <c r="J75" s="142" t="s">
        <v>472</v>
      </c>
      <c r="K75" s="141" t="s">
        <v>128</v>
      </c>
      <c r="L75" s="141" t="s">
        <v>259</v>
      </c>
      <c r="M75" s="257"/>
      <c r="N75" s="302"/>
      <c r="O75" s="253"/>
      <c r="P75" s="255"/>
      <c r="Q75" s="253"/>
      <c r="R75" s="255"/>
      <c r="S75" s="253"/>
      <c r="T75" s="371"/>
    </row>
    <row r="76" spans="1:20" ht="43.2" customHeight="1" x14ac:dyDescent="0.25">
      <c r="A76" s="261">
        <v>28</v>
      </c>
      <c r="B76" s="270" t="s">
        <v>232</v>
      </c>
      <c r="C76" s="270" t="s">
        <v>782</v>
      </c>
      <c r="D76" s="270" t="s">
        <v>783</v>
      </c>
      <c r="E76" s="262" t="s">
        <v>788</v>
      </c>
      <c r="F76" s="261">
        <v>27</v>
      </c>
      <c r="G76" s="261" t="s">
        <v>784</v>
      </c>
      <c r="H76" s="258">
        <v>44135</v>
      </c>
      <c r="I76" s="261" t="s">
        <v>611</v>
      </c>
      <c r="J76" s="142" t="s">
        <v>786</v>
      </c>
      <c r="K76" s="141" t="s">
        <v>152</v>
      </c>
      <c r="L76" s="141" t="s">
        <v>74</v>
      </c>
      <c r="M76" s="256">
        <v>91</v>
      </c>
      <c r="N76" s="301">
        <v>497763.46</v>
      </c>
      <c r="O76" s="252">
        <v>423098.93</v>
      </c>
      <c r="P76" s="254">
        <v>0.85</v>
      </c>
      <c r="Q76" s="252">
        <v>64704.29</v>
      </c>
      <c r="R76" s="254">
        <v>0.13</v>
      </c>
      <c r="S76" s="252">
        <v>9960.24</v>
      </c>
      <c r="T76" s="370">
        <v>0.02</v>
      </c>
    </row>
    <row r="77" spans="1:20" ht="56.4" customHeight="1" x14ac:dyDescent="0.25">
      <c r="A77" s="261"/>
      <c r="B77" s="329"/>
      <c r="C77" s="329"/>
      <c r="D77" s="329"/>
      <c r="E77" s="262"/>
      <c r="F77" s="261"/>
      <c r="G77" s="261"/>
      <c r="H77" s="261"/>
      <c r="I77" s="261"/>
      <c r="J77" s="142" t="s">
        <v>440</v>
      </c>
      <c r="K77" s="141" t="s">
        <v>128</v>
      </c>
      <c r="L77" s="141" t="s">
        <v>67</v>
      </c>
      <c r="M77" s="267"/>
      <c r="N77" s="337"/>
      <c r="O77" s="266"/>
      <c r="P77" s="265"/>
      <c r="Q77" s="266"/>
      <c r="R77" s="265"/>
      <c r="S77" s="266"/>
      <c r="T77" s="372"/>
    </row>
    <row r="78" spans="1:20" ht="27.6" customHeight="1" x14ac:dyDescent="0.25">
      <c r="A78" s="261"/>
      <c r="B78" s="271"/>
      <c r="C78" s="271"/>
      <c r="D78" s="271"/>
      <c r="E78" s="262"/>
      <c r="F78" s="261"/>
      <c r="G78" s="261"/>
      <c r="H78" s="261"/>
      <c r="I78" s="261"/>
      <c r="J78" s="142" t="s">
        <v>787</v>
      </c>
      <c r="K78" s="141" t="s">
        <v>152</v>
      </c>
      <c r="L78" s="141" t="s">
        <v>74</v>
      </c>
      <c r="M78" s="257"/>
      <c r="N78" s="302"/>
      <c r="O78" s="253"/>
      <c r="P78" s="255"/>
      <c r="Q78" s="253"/>
      <c r="R78" s="255"/>
      <c r="S78" s="253"/>
      <c r="T78" s="371"/>
    </row>
    <row r="79" spans="1:20" ht="57.6" x14ac:dyDescent="0.25">
      <c r="A79" s="261">
        <v>29</v>
      </c>
      <c r="B79" s="270" t="s">
        <v>232</v>
      </c>
      <c r="C79" s="270" t="s">
        <v>789</v>
      </c>
      <c r="D79" s="270" t="s">
        <v>790</v>
      </c>
      <c r="E79" s="262" t="s">
        <v>791</v>
      </c>
      <c r="F79" s="261">
        <v>27</v>
      </c>
      <c r="G79" s="261" t="s">
        <v>784</v>
      </c>
      <c r="H79" s="258">
        <v>44135</v>
      </c>
      <c r="I79" s="261" t="s">
        <v>611</v>
      </c>
      <c r="J79" s="142" t="s">
        <v>132</v>
      </c>
      <c r="K79" s="141" t="s">
        <v>152</v>
      </c>
      <c r="L79" s="141" t="s">
        <v>74</v>
      </c>
      <c r="M79" s="256">
        <v>94</v>
      </c>
      <c r="N79" s="301">
        <v>499921.16</v>
      </c>
      <c r="O79" s="252">
        <v>424932.97</v>
      </c>
      <c r="P79" s="254">
        <v>0.85</v>
      </c>
      <c r="Q79" s="252">
        <v>64984.77</v>
      </c>
      <c r="R79" s="254">
        <v>0.13</v>
      </c>
      <c r="S79" s="252">
        <v>10003.42</v>
      </c>
      <c r="T79" s="254">
        <v>0.02</v>
      </c>
    </row>
    <row r="80" spans="1:20" ht="57.6" x14ac:dyDescent="0.25">
      <c r="A80" s="261"/>
      <c r="B80" s="271"/>
      <c r="C80" s="271"/>
      <c r="D80" s="271"/>
      <c r="E80" s="262"/>
      <c r="F80" s="261"/>
      <c r="G80" s="261"/>
      <c r="H80" s="261"/>
      <c r="I80" s="261"/>
      <c r="J80" s="142" t="s">
        <v>440</v>
      </c>
      <c r="K80" s="141" t="s">
        <v>128</v>
      </c>
      <c r="L80" s="141" t="s">
        <v>67</v>
      </c>
      <c r="M80" s="257"/>
      <c r="N80" s="302"/>
      <c r="O80" s="253"/>
      <c r="P80" s="255"/>
      <c r="Q80" s="253"/>
      <c r="R80" s="255"/>
      <c r="S80" s="253"/>
      <c r="T80" s="255"/>
    </row>
    <row r="81" spans="1:20" ht="43.2" x14ac:dyDescent="0.25">
      <c r="A81" s="261">
        <v>30</v>
      </c>
      <c r="B81" s="270" t="s">
        <v>232</v>
      </c>
      <c r="C81" s="270" t="s">
        <v>792</v>
      </c>
      <c r="D81" s="270" t="s">
        <v>793</v>
      </c>
      <c r="E81" s="262" t="s">
        <v>798</v>
      </c>
      <c r="F81" s="261">
        <v>18</v>
      </c>
      <c r="G81" s="261" t="s">
        <v>784</v>
      </c>
      <c r="H81" s="261" t="s">
        <v>785</v>
      </c>
      <c r="I81" s="261" t="s">
        <v>611</v>
      </c>
      <c r="J81" s="142" t="s">
        <v>394</v>
      </c>
      <c r="K81" s="141" t="s">
        <v>152</v>
      </c>
      <c r="L81" s="141" t="s">
        <v>112</v>
      </c>
      <c r="M81" s="256">
        <v>94</v>
      </c>
      <c r="N81" s="301">
        <v>498731.45</v>
      </c>
      <c r="O81" s="252">
        <v>423921.71</v>
      </c>
      <c r="P81" s="254">
        <v>0.85</v>
      </c>
      <c r="Q81" s="252">
        <v>64830.14</v>
      </c>
      <c r="R81" s="254">
        <v>0.13</v>
      </c>
      <c r="S81" s="252">
        <v>9979.6</v>
      </c>
      <c r="T81" s="370">
        <v>0.02</v>
      </c>
    </row>
    <row r="82" spans="1:20" ht="14.4" x14ac:dyDescent="0.25">
      <c r="A82" s="261"/>
      <c r="B82" s="329"/>
      <c r="C82" s="329"/>
      <c r="D82" s="329"/>
      <c r="E82" s="262"/>
      <c r="F82" s="261"/>
      <c r="G82" s="261"/>
      <c r="H82" s="261"/>
      <c r="I82" s="261"/>
      <c r="J82" s="142" t="s">
        <v>794</v>
      </c>
      <c r="K82" s="141" t="s">
        <v>152</v>
      </c>
      <c r="L82" s="141" t="s">
        <v>164</v>
      </c>
      <c r="M82" s="267"/>
      <c r="N82" s="337"/>
      <c r="O82" s="266"/>
      <c r="P82" s="265"/>
      <c r="Q82" s="266"/>
      <c r="R82" s="265"/>
      <c r="S82" s="266"/>
      <c r="T82" s="372"/>
    </row>
    <row r="83" spans="1:20" ht="28.8" x14ac:dyDescent="0.25">
      <c r="A83" s="261"/>
      <c r="B83" s="329"/>
      <c r="C83" s="329"/>
      <c r="D83" s="329"/>
      <c r="E83" s="262"/>
      <c r="F83" s="261"/>
      <c r="G83" s="261"/>
      <c r="H83" s="261"/>
      <c r="I83" s="261"/>
      <c r="J83" s="142" t="s">
        <v>795</v>
      </c>
      <c r="K83" s="141" t="s">
        <v>152</v>
      </c>
      <c r="L83" s="141" t="s">
        <v>112</v>
      </c>
      <c r="M83" s="267"/>
      <c r="N83" s="337"/>
      <c r="O83" s="266"/>
      <c r="P83" s="265"/>
      <c r="Q83" s="266"/>
      <c r="R83" s="265"/>
      <c r="S83" s="266"/>
      <c r="T83" s="372"/>
    </row>
    <row r="84" spans="1:20" ht="28.8" x14ac:dyDescent="0.25">
      <c r="A84" s="261"/>
      <c r="B84" s="329"/>
      <c r="C84" s="329"/>
      <c r="D84" s="329"/>
      <c r="E84" s="262"/>
      <c r="F84" s="261"/>
      <c r="G84" s="261"/>
      <c r="H84" s="261"/>
      <c r="I84" s="261"/>
      <c r="J84" s="142" t="s">
        <v>796</v>
      </c>
      <c r="K84" s="141" t="s">
        <v>128</v>
      </c>
      <c r="L84" s="141" t="s">
        <v>103</v>
      </c>
      <c r="M84" s="267"/>
      <c r="N84" s="337"/>
      <c r="O84" s="266"/>
      <c r="P84" s="265"/>
      <c r="Q84" s="266"/>
      <c r="R84" s="265"/>
      <c r="S84" s="266"/>
      <c r="T84" s="372"/>
    </row>
    <row r="85" spans="1:20" ht="43.2" x14ac:dyDescent="0.25">
      <c r="A85" s="261"/>
      <c r="B85" s="271"/>
      <c r="C85" s="271"/>
      <c r="D85" s="271"/>
      <c r="E85" s="262"/>
      <c r="F85" s="261"/>
      <c r="G85" s="261"/>
      <c r="H85" s="261"/>
      <c r="I85" s="261"/>
      <c r="J85" s="142" t="s">
        <v>797</v>
      </c>
      <c r="K85" s="141" t="s">
        <v>128</v>
      </c>
      <c r="L85" s="141" t="s">
        <v>103</v>
      </c>
      <c r="M85" s="257"/>
      <c r="N85" s="302"/>
      <c r="O85" s="253"/>
      <c r="P85" s="255"/>
      <c r="Q85" s="253"/>
      <c r="R85" s="255"/>
      <c r="S85" s="253"/>
      <c r="T85" s="371"/>
    </row>
    <row r="86" spans="1:20" ht="57.6" x14ac:dyDescent="0.25">
      <c r="A86" s="261">
        <v>31</v>
      </c>
      <c r="B86" s="270" t="s">
        <v>232</v>
      </c>
      <c r="C86" s="270" t="s">
        <v>799</v>
      </c>
      <c r="D86" s="270" t="s">
        <v>800</v>
      </c>
      <c r="E86" s="262" t="s">
        <v>803</v>
      </c>
      <c r="F86" s="261">
        <v>18</v>
      </c>
      <c r="G86" s="261" t="s">
        <v>784</v>
      </c>
      <c r="H86" s="261" t="s">
        <v>785</v>
      </c>
      <c r="I86" s="261" t="s">
        <v>611</v>
      </c>
      <c r="J86" s="142" t="s">
        <v>801</v>
      </c>
      <c r="K86" s="141" t="s">
        <v>152</v>
      </c>
      <c r="L86" s="141" t="s">
        <v>74</v>
      </c>
      <c r="M86" s="256">
        <v>94</v>
      </c>
      <c r="N86" s="301">
        <v>499366.11</v>
      </c>
      <c r="O86" s="252">
        <v>424461.18</v>
      </c>
      <c r="P86" s="254">
        <v>0.85</v>
      </c>
      <c r="Q86" s="252">
        <v>64912.63</v>
      </c>
      <c r="R86" s="254">
        <v>0.13</v>
      </c>
      <c r="S86" s="252">
        <v>9992.2999999999993</v>
      </c>
      <c r="T86" s="370">
        <v>0.02</v>
      </c>
    </row>
    <row r="87" spans="1:20" ht="43.2" x14ac:dyDescent="0.25">
      <c r="A87" s="261"/>
      <c r="B87" s="329"/>
      <c r="C87" s="329"/>
      <c r="D87" s="329"/>
      <c r="E87" s="262"/>
      <c r="F87" s="261"/>
      <c r="G87" s="261"/>
      <c r="H87" s="261"/>
      <c r="I87" s="261"/>
      <c r="J87" s="142" t="s">
        <v>476</v>
      </c>
      <c r="K87" s="141" t="s">
        <v>128</v>
      </c>
      <c r="L87" s="141" t="s">
        <v>67</v>
      </c>
      <c r="M87" s="267"/>
      <c r="N87" s="337"/>
      <c r="O87" s="266"/>
      <c r="P87" s="265"/>
      <c r="Q87" s="266"/>
      <c r="R87" s="265"/>
      <c r="S87" s="266"/>
      <c r="T87" s="372"/>
    </row>
    <row r="88" spans="1:20" ht="57.6" x14ac:dyDescent="0.25">
      <c r="A88" s="261"/>
      <c r="B88" s="271"/>
      <c r="C88" s="271"/>
      <c r="D88" s="271"/>
      <c r="E88" s="262"/>
      <c r="F88" s="261"/>
      <c r="G88" s="261"/>
      <c r="H88" s="261"/>
      <c r="I88" s="261"/>
      <c r="J88" s="142" t="s">
        <v>802</v>
      </c>
      <c r="K88" s="141" t="s">
        <v>152</v>
      </c>
      <c r="L88" s="141" t="s">
        <v>126</v>
      </c>
      <c r="M88" s="257"/>
      <c r="N88" s="302"/>
      <c r="O88" s="253"/>
      <c r="P88" s="255"/>
      <c r="Q88" s="253"/>
      <c r="R88" s="255"/>
      <c r="S88" s="253"/>
      <c r="T88" s="371"/>
    </row>
    <row r="89" spans="1:20" ht="28.8" x14ac:dyDescent="0.25">
      <c r="A89" s="270">
        <v>32</v>
      </c>
      <c r="B89" s="270" t="s">
        <v>232</v>
      </c>
      <c r="C89" s="270" t="s">
        <v>804</v>
      </c>
      <c r="D89" s="270" t="s">
        <v>805</v>
      </c>
      <c r="E89" s="311" t="s">
        <v>809</v>
      </c>
      <c r="F89" s="270">
        <v>51</v>
      </c>
      <c r="G89" s="270" t="s">
        <v>806</v>
      </c>
      <c r="H89" s="277">
        <v>44871</v>
      </c>
      <c r="I89" s="270" t="s">
        <v>611</v>
      </c>
      <c r="J89" s="149" t="s">
        <v>807</v>
      </c>
      <c r="K89" s="148" t="s">
        <v>152</v>
      </c>
      <c r="L89" s="148" t="s">
        <v>108</v>
      </c>
      <c r="M89" s="256">
        <v>91</v>
      </c>
      <c r="N89" s="301">
        <v>1478322.87</v>
      </c>
      <c r="O89" s="252">
        <v>1256574.43</v>
      </c>
      <c r="P89" s="254">
        <v>0.85</v>
      </c>
      <c r="Q89" s="252">
        <v>192167.21</v>
      </c>
      <c r="R89" s="254">
        <v>0.13</v>
      </c>
      <c r="S89" s="252">
        <v>29581.23</v>
      </c>
      <c r="T89" s="370">
        <v>0.02</v>
      </c>
    </row>
    <row r="90" spans="1:20" ht="43.2" x14ac:dyDescent="0.25">
      <c r="A90" s="271"/>
      <c r="B90" s="271"/>
      <c r="C90" s="271"/>
      <c r="D90" s="271"/>
      <c r="E90" s="299"/>
      <c r="F90" s="271"/>
      <c r="G90" s="271"/>
      <c r="H90" s="271"/>
      <c r="I90" s="271"/>
      <c r="J90" s="149" t="s">
        <v>808</v>
      </c>
      <c r="K90" s="148" t="s">
        <v>128</v>
      </c>
      <c r="L90" s="148" t="s">
        <v>110</v>
      </c>
      <c r="M90" s="257"/>
      <c r="N90" s="302"/>
      <c r="O90" s="253"/>
      <c r="P90" s="255"/>
      <c r="Q90" s="253"/>
      <c r="R90" s="255"/>
      <c r="S90" s="253"/>
      <c r="T90" s="371"/>
    </row>
    <row r="91" spans="1:20" ht="53.4" customHeight="1" x14ac:dyDescent="0.25">
      <c r="A91" s="270">
        <v>33</v>
      </c>
      <c r="B91" s="270" t="s">
        <v>232</v>
      </c>
      <c r="C91" s="270" t="s">
        <v>810</v>
      </c>
      <c r="D91" s="270" t="s">
        <v>811</v>
      </c>
      <c r="E91" s="311" t="s">
        <v>815</v>
      </c>
      <c r="F91" s="270" t="s">
        <v>1273</v>
      </c>
      <c r="G91" s="270" t="s">
        <v>812</v>
      </c>
      <c r="H91" s="277">
        <v>45169</v>
      </c>
      <c r="I91" s="270" t="s">
        <v>612</v>
      </c>
      <c r="J91" s="149" t="s">
        <v>813</v>
      </c>
      <c r="K91" s="148" t="s">
        <v>152</v>
      </c>
      <c r="L91" s="148" t="s">
        <v>164</v>
      </c>
      <c r="M91" s="256">
        <v>94</v>
      </c>
      <c r="N91" s="301">
        <v>1499992.54</v>
      </c>
      <c r="O91" s="252">
        <v>1274993.6499999999</v>
      </c>
      <c r="P91" s="254">
        <v>0.85</v>
      </c>
      <c r="Q91" s="252">
        <v>194984.05</v>
      </c>
      <c r="R91" s="254">
        <v>0.13</v>
      </c>
      <c r="S91" s="252">
        <v>30014.84</v>
      </c>
      <c r="T91" s="370">
        <v>0.02</v>
      </c>
    </row>
    <row r="92" spans="1:20" ht="63.6" customHeight="1" x14ac:dyDescent="0.25">
      <c r="A92" s="271"/>
      <c r="B92" s="271"/>
      <c r="C92" s="271"/>
      <c r="D92" s="271"/>
      <c r="E92" s="299"/>
      <c r="F92" s="271"/>
      <c r="G92" s="271"/>
      <c r="H92" s="271"/>
      <c r="I92" s="271"/>
      <c r="J92" s="149" t="s">
        <v>814</v>
      </c>
      <c r="K92" s="148" t="s">
        <v>128</v>
      </c>
      <c r="L92" s="148" t="s">
        <v>103</v>
      </c>
      <c r="M92" s="257"/>
      <c r="N92" s="302"/>
      <c r="O92" s="253"/>
      <c r="P92" s="255"/>
      <c r="Q92" s="253"/>
      <c r="R92" s="255"/>
      <c r="S92" s="253"/>
      <c r="T92" s="371"/>
    </row>
    <row r="93" spans="1:20" ht="14.4" x14ac:dyDescent="0.25">
      <c r="A93" s="270">
        <v>34</v>
      </c>
      <c r="B93" s="270" t="s">
        <v>232</v>
      </c>
      <c r="C93" s="270" t="s">
        <v>816</v>
      </c>
      <c r="D93" s="270" t="s">
        <v>817</v>
      </c>
      <c r="E93" s="311" t="s">
        <v>821</v>
      </c>
      <c r="F93" s="270">
        <v>18</v>
      </c>
      <c r="G93" s="270" t="s">
        <v>818</v>
      </c>
      <c r="H93" s="270" t="s">
        <v>819</v>
      </c>
      <c r="I93" s="270" t="s">
        <v>611</v>
      </c>
      <c r="J93" s="149" t="s">
        <v>825</v>
      </c>
      <c r="K93" s="148" t="s">
        <v>128</v>
      </c>
      <c r="L93" s="148" t="s">
        <v>103</v>
      </c>
      <c r="M93" s="256">
        <v>91</v>
      </c>
      <c r="N93" s="301">
        <v>497713.31</v>
      </c>
      <c r="O93" s="252">
        <v>423056.3</v>
      </c>
      <c r="P93" s="254">
        <v>0.85</v>
      </c>
      <c r="Q93" s="252">
        <v>64697.79</v>
      </c>
      <c r="R93" s="254">
        <v>0.13</v>
      </c>
      <c r="S93" s="252">
        <v>9959.2199999999993</v>
      </c>
      <c r="T93" s="370">
        <v>0.02</v>
      </c>
    </row>
    <row r="94" spans="1:20" ht="43.2" x14ac:dyDescent="0.25">
      <c r="A94" s="329"/>
      <c r="B94" s="329"/>
      <c r="C94" s="329"/>
      <c r="D94" s="329"/>
      <c r="E94" s="328"/>
      <c r="F94" s="329"/>
      <c r="G94" s="329"/>
      <c r="H94" s="329"/>
      <c r="I94" s="329"/>
      <c r="J94" s="149" t="s">
        <v>820</v>
      </c>
      <c r="K94" s="148" t="s">
        <v>152</v>
      </c>
      <c r="L94" s="148" t="s">
        <v>74</v>
      </c>
      <c r="M94" s="267"/>
      <c r="N94" s="337"/>
      <c r="O94" s="266"/>
      <c r="P94" s="265"/>
      <c r="Q94" s="266"/>
      <c r="R94" s="265"/>
      <c r="S94" s="266"/>
      <c r="T94" s="372"/>
    </row>
    <row r="95" spans="1:20" ht="28.8" x14ac:dyDescent="0.25">
      <c r="A95" s="271"/>
      <c r="B95" s="271"/>
      <c r="C95" s="271"/>
      <c r="D95" s="271"/>
      <c r="E95" s="299"/>
      <c r="F95" s="271"/>
      <c r="G95" s="271"/>
      <c r="H95" s="271"/>
      <c r="I95" s="271"/>
      <c r="J95" s="149" t="s">
        <v>743</v>
      </c>
      <c r="K95" s="148" t="s">
        <v>128</v>
      </c>
      <c r="L95" s="148" t="s">
        <v>103</v>
      </c>
      <c r="M95" s="257"/>
      <c r="N95" s="302"/>
      <c r="O95" s="253"/>
      <c r="P95" s="255"/>
      <c r="Q95" s="253"/>
      <c r="R95" s="255"/>
      <c r="S95" s="253"/>
      <c r="T95" s="371"/>
    </row>
    <row r="96" spans="1:20" ht="40.950000000000003" customHeight="1" x14ac:dyDescent="0.25">
      <c r="A96" s="270">
        <v>35</v>
      </c>
      <c r="B96" s="270" t="s">
        <v>232</v>
      </c>
      <c r="C96" s="270" t="s">
        <v>822</v>
      </c>
      <c r="D96" s="270" t="s">
        <v>823</v>
      </c>
      <c r="E96" s="311" t="s">
        <v>824</v>
      </c>
      <c r="F96" s="270">
        <v>18</v>
      </c>
      <c r="G96" s="270" t="s">
        <v>818</v>
      </c>
      <c r="H96" s="270" t="s">
        <v>819</v>
      </c>
      <c r="I96" s="270" t="s">
        <v>611</v>
      </c>
      <c r="J96" s="149" t="s">
        <v>485</v>
      </c>
      <c r="K96" s="148" t="s">
        <v>152</v>
      </c>
      <c r="L96" s="148" t="s">
        <v>74</v>
      </c>
      <c r="M96" s="256">
        <v>94</v>
      </c>
      <c r="N96" s="252">
        <v>362610.29</v>
      </c>
      <c r="O96" s="252">
        <v>308218.74</v>
      </c>
      <c r="P96" s="254">
        <v>0.85</v>
      </c>
      <c r="Q96" s="252">
        <v>47135.72</v>
      </c>
      <c r="R96" s="254">
        <v>0.13</v>
      </c>
      <c r="S96" s="252">
        <v>7255.83</v>
      </c>
      <c r="T96" s="370">
        <v>0.02</v>
      </c>
    </row>
    <row r="97" spans="1:20" ht="47.4" customHeight="1" x14ac:dyDescent="0.25">
      <c r="A97" s="271"/>
      <c r="B97" s="271"/>
      <c r="C97" s="271"/>
      <c r="D97" s="271"/>
      <c r="E97" s="299"/>
      <c r="F97" s="271"/>
      <c r="G97" s="271"/>
      <c r="H97" s="271"/>
      <c r="I97" s="271"/>
      <c r="J97" s="149" t="s">
        <v>484</v>
      </c>
      <c r="K97" s="148" t="s">
        <v>128</v>
      </c>
      <c r="L97" s="148" t="s">
        <v>67</v>
      </c>
      <c r="M97" s="257"/>
      <c r="N97" s="253"/>
      <c r="O97" s="253"/>
      <c r="P97" s="255"/>
      <c r="Q97" s="253"/>
      <c r="R97" s="255"/>
      <c r="S97" s="253"/>
      <c r="T97" s="371"/>
    </row>
    <row r="98" spans="1:20" ht="57.6" customHeight="1" x14ac:dyDescent="0.25">
      <c r="A98" s="261">
        <v>36</v>
      </c>
      <c r="B98" s="261" t="s">
        <v>232</v>
      </c>
      <c r="C98" s="270" t="s">
        <v>833</v>
      </c>
      <c r="D98" s="261" t="s">
        <v>834</v>
      </c>
      <c r="E98" s="262" t="s">
        <v>840</v>
      </c>
      <c r="F98" s="261">
        <v>18</v>
      </c>
      <c r="G98" s="261" t="s">
        <v>835</v>
      </c>
      <c r="H98" s="261" t="s">
        <v>836</v>
      </c>
      <c r="I98" s="261" t="s">
        <v>611</v>
      </c>
      <c r="J98" s="153" t="s">
        <v>837</v>
      </c>
      <c r="K98" s="152" t="s">
        <v>128</v>
      </c>
      <c r="L98" s="152" t="s">
        <v>67</v>
      </c>
      <c r="M98" s="256">
        <v>91</v>
      </c>
      <c r="N98" s="252">
        <v>490320.81</v>
      </c>
      <c r="O98" s="252">
        <v>416772.68</v>
      </c>
      <c r="P98" s="254">
        <v>0.85</v>
      </c>
      <c r="Q98" s="252">
        <v>63736.82</v>
      </c>
      <c r="R98" s="254">
        <v>0.13</v>
      </c>
      <c r="S98" s="252">
        <v>9811.31</v>
      </c>
      <c r="T98" s="370">
        <v>0.02</v>
      </c>
    </row>
    <row r="99" spans="1:20" ht="57.6" customHeight="1" x14ac:dyDescent="0.25">
      <c r="A99" s="261"/>
      <c r="B99" s="261"/>
      <c r="C99" s="329"/>
      <c r="D99" s="261"/>
      <c r="E99" s="262"/>
      <c r="F99" s="261"/>
      <c r="G99" s="261"/>
      <c r="H99" s="261"/>
      <c r="I99" s="261"/>
      <c r="J99" s="153" t="s">
        <v>838</v>
      </c>
      <c r="K99" s="152" t="s">
        <v>152</v>
      </c>
      <c r="L99" s="152" t="s">
        <v>74</v>
      </c>
      <c r="M99" s="267"/>
      <c r="N99" s="266"/>
      <c r="O99" s="266"/>
      <c r="P99" s="265"/>
      <c r="Q99" s="266"/>
      <c r="R99" s="265"/>
      <c r="S99" s="266"/>
      <c r="T99" s="372"/>
    </row>
    <row r="100" spans="1:20" ht="57.6" customHeight="1" x14ac:dyDescent="0.25">
      <c r="A100" s="261"/>
      <c r="B100" s="261"/>
      <c r="C100" s="271"/>
      <c r="D100" s="261"/>
      <c r="E100" s="262"/>
      <c r="F100" s="261"/>
      <c r="G100" s="261"/>
      <c r="H100" s="261"/>
      <c r="I100" s="261"/>
      <c r="J100" s="153" t="s">
        <v>839</v>
      </c>
      <c r="K100" s="152" t="s">
        <v>152</v>
      </c>
      <c r="L100" s="152" t="s">
        <v>126</v>
      </c>
      <c r="M100" s="257"/>
      <c r="N100" s="253"/>
      <c r="O100" s="253"/>
      <c r="P100" s="255"/>
      <c r="Q100" s="253"/>
      <c r="R100" s="255"/>
      <c r="S100" s="253"/>
      <c r="T100" s="371"/>
    </row>
    <row r="101" spans="1:20" ht="28.8" x14ac:dyDescent="0.25">
      <c r="A101" s="261">
        <v>37</v>
      </c>
      <c r="B101" s="261" t="s">
        <v>232</v>
      </c>
      <c r="C101" s="270" t="s">
        <v>841</v>
      </c>
      <c r="D101" s="261" t="s">
        <v>854</v>
      </c>
      <c r="E101" s="262" t="s">
        <v>845</v>
      </c>
      <c r="F101" s="261" t="s">
        <v>1286</v>
      </c>
      <c r="G101" s="261" t="s">
        <v>842</v>
      </c>
      <c r="H101" s="258">
        <v>45069</v>
      </c>
      <c r="I101" s="261" t="s">
        <v>612</v>
      </c>
      <c r="J101" s="153" t="s">
        <v>843</v>
      </c>
      <c r="K101" s="152" t="s">
        <v>128</v>
      </c>
      <c r="L101" s="152" t="s">
        <v>283</v>
      </c>
      <c r="M101" s="256">
        <v>94</v>
      </c>
      <c r="N101" s="252">
        <v>1499556.9</v>
      </c>
      <c r="O101" s="252">
        <v>1274623.3600000001</v>
      </c>
      <c r="P101" s="254">
        <v>0.85</v>
      </c>
      <c r="Q101" s="252">
        <v>194927.41</v>
      </c>
      <c r="R101" s="254">
        <v>0.13</v>
      </c>
      <c r="S101" s="252">
        <v>30006.13</v>
      </c>
      <c r="T101" s="370">
        <v>0.02</v>
      </c>
    </row>
    <row r="102" spans="1:20" ht="28.8" x14ac:dyDescent="0.25">
      <c r="A102" s="261"/>
      <c r="B102" s="261"/>
      <c r="C102" s="271"/>
      <c r="D102" s="261"/>
      <c r="E102" s="262"/>
      <c r="F102" s="261"/>
      <c r="G102" s="261"/>
      <c r="H102" s="261"/>
      <c r="I102" s="261"/>
      <c r="J102" s="153" t="s">
        <v>844</v>
      </c>
      <c r="K102" s="152" t="s">
        <v>152</v>
      </c>
      <c r="L102" s="152" t="s">
        <v>199</v>
      </c>
      <c r="M102" s="257"/>
      <c r="N102" s="253"/>
      <c r="O102" s="253"/>
      <c r="P102" s="255"/>
      <c r="Q102" s="253"/>
      <c r="R102" s="255"/>
      <c r="S102" s="253"/>
      <c r="T102" s="371"/>
    </row>
    <row r="103" spans="1:20" ht="39" customHeight="1" x14ac:dyDescent="0.25">
      <c r="A103" s="270">
        <v>38</v>
      </c>
      <c r="B103" s="270" t="s">
        <v>232</v>
      </c>
      <c r="C103" s="270" t="s">
        <v>852</v>
      </c>
      <c r="D103" s="270" t="s">
        <v>853</v>
      </c>
      <c r="E103" s="311" t="s">
        <v>858</v>
      </c>
      <c r="F103" s="270">
        <v>43</v>
      </c>
      <c r="G103" s="270" t="s">
        <v>855</v>
      </c>
      <c r="H103" s="277">
        <v>44649</v>
      </c>
      <c r="I103" s="270" t="s">
        <v>611</v>
      </c>
      <c r="J103" s="156" t="s">
        <v>856</v>
      </c>
      <c r="K103" s="155" t="s">
        <v>152</v>
      </c>
      <c r="L103" s="155" t="s">
        <v>126</v>
      </c>
      <c r="M103" s="256">
        <v>91</v>
      </c>
      <c r="N103" s="252">
        <v>1364438.31</v>
      </c>
      <c r="O103" s="252">
        <v>1159772.56</v>
      </c>
      <c r="P103" s="254">
        <v>0.85</v>
      </c>
      <c r="Q103" s="252">
        <v>177363.34</v>
      </c>
      <c r="R103" s="254">
        <v>0.13</v>
      </c>
      <c r="S103" s="252">
        <v>27302.41</v>
      </c>
      <c r="T103" s="370">
        <v>0.02</v>
      </c>
    </row>
    <row r="104" spans="1:20" ht="35.4" customHeight="1" x14ac:dyDescent="0.25">
      <c r="A104" s="271"/>
      <c r="B104" s="271"/>
      <c r="C104" s="271"/>
      <c r="D104" s="271"/>
      <c r="E104" s="299"/>
      <c r="F104" s="271"/>
      <c r="G104" s="271"/>
      <c r="H104" s="271"/>
      <c r="I104" s="271"/>
      <c r="J104" s="156" t="s">
        <v>857</v>
      </c>
      <c r="K104" s="155" t="s">
        <v>128</v>
      </c>
      <c r="L104" s="155" t="s">
        <v>67</v>
      </c>
      <c r="M104" s="257"/>
      <c r="N104" s="253"/>
      <c r="O104" s="253"/>
      <c r="P104" s="255"/>
      <c r="Q104" s="253"/>
      <c r="R104" s="255"/>
      <c r="S104" s="253"/>
      <c r="T104" s="371"/>
    </row>
    <row r="105" spans="1:20" s="158" customFormat="1" ht="43.2" x14ac:dyDescent="0.25">
      <c r="A105" s="275">
        <v>39</v>
      </c>
      <c r="B105" s="275" t="s">
        <v>232</v>
      </c>
      <c r="C105" s="275" t="s">
        <v>859</v>
      </c>
      <c r="D105" s="275" t="s">
        <v>860</v>
      </c>
      <c r="E105" s="360" t="s">
        <v>866</v>
      </c>
      <c r="F105" s="275">
        <v>18</v>
      </c>
      <c r="G105" s="275" t="s">
        <v>861</v>
      </c>
      <c r="H105" s="275" t="s">
        <v>862</v>
      </c>
      <c r="I105" s="275" t="s">
        <v>611</v>
      </c>
      <c r="J105" s="26" t="s">
        <v>863</v>
      </c>
      <c r="K105" s="157" t="s">
        <v>128</v>
      </c>
      <c r="L105" s="157" t="s">
        <v>67</v>
      </c>
      <c r="M105" s="346">
        <v>94</v>
      </c>
      <c r="N105" s="301">
        <v>421236.74</v>
      </c>
      <c r="O105" s="301">
        <v>358051.22</v>
      </c>
      <c r="P105" s="344">
        <v>0.85</v>
      </c>
      <c r="Q105" s="301">
        <v>54756.58</v>
      </c>
      <c r="R105" s="344">
        <v>0.13</v>
      </c>
      <c r="S105" s="301">
        <v>8428.94</v>
      </c>
      <c r="T105" s="367">
        <v>0.02</v>
      </c>
    </row>
    <row r="106" spans="1:20" s="158" customFormat="1" ht="43.2" x14ac:dyDescent="0.25">
      <c r="A106" s="359"/>
      <c r="B106" s="359"/>
      <c r="C106" s="359"/>
      <c r="D106" s="359"/>
      <c r="E106" s="361"/>
      <c r="F106" s="359"/>
      <c r="G106" s="359"/>
      <c r="H106" s="359"/>
      <c r="I106" s="359"/>
      <c r="J106" s="26" t="s">
        <v>864</v>
      </c>
      <c r="K106" s="157" t="s">
        <v>152</v>
      </c>
      <c r="L106" s="157" t="s">
        <v>74</v>
      </c>
      <c r="M106" s="364"/>
      <c r="N106" s="337"/>
      <c r="O106" s="337"/>
      <c r="P106" s="363"/>
      <c r="Q106" s="337"/>
      <c r="R106" s="363"/>
      <c r="S106" s="337"/>
      <c r="T106" s="368"/>
    </row>
    <row r="107" spans="1:20" s="158" customFormat="1" ht="43.2" x14ac:dyDescent="0.25">
      <c r="A107" s="276"/>
      <c r="B107" s="276"/>
      <c r="C107" s="276"/>
      <c r="D107" s="276"/>
      <c r="E107" s="362"/>
      <c r="F107" s="276"/>
      <c r="G107" s="276"/>
      <c r="H107" s="276"/>
      <c r="I107" s="276"/>
      <c r="J107" s="26" t="s">
        <v>865</v>
      </c>
      <c r="K107" s="157" t="s">
        <v>152</v>
      </c>
      <c r="L107" s="157" t="s">
        <v>126</v>
      </c>
      <c r="M107" s="347"/>
      <c r="N107" s="302"/>
      <c r="O107" s="302"/>
      <c r="P107" s="345"/>
      <c r="Q107" s="302"/>
      <c r="R107" s="345"/>
      <c r="S107" s="302"/>
      <c r="T107" s="369"/>
    </row>
    <row r="108" spans="1:20" s="158" customFormat="1" ht="81" customHeight="1" x14ac:dyDescent="0.25">
      <c r="A108" s="275">
        <v>40</v>
      </c>
      <c r="B108" s="275" t="s">
        <v>232</v>
      </c>
      <c r="C108" s="275" t="s">
        <v>867</v>
      </c>
      <c r="D108" s="275" t="s">
        <v>868</v>
      </c>
      <c r="E108" s="360" t="s">
        <v>870</v>
      </c>
      <c r="F108" s="275">
        <v>18</v>
      </c>
      <c r="G108" s="275" t="s">
        <v>861</v>
      </c>
      <c r="H108" s="275" t="s">
        <v>862</v>
      </c>
      <c r="I108" s="275" t="s">
        <v>611</v>
      </c>
      <c r="J108" s="26" t="s">
        <v>869</v>
      </c>
      <c r="K108" s="157" t="s">
        <v>152</v>
      </c>
      <c r="L108" s="157" t="s">
        <v>126</v>
      </c>
      <c r="M108" s="346">
        <v>91</v>
      </c>
      <c r="N108" s="301">
        <v>497666.18</v>
      </c>
      <c r="O108" s="301">
        <v>423016.24</v>
      </c>
      <c r="P108" s="344">
        <v>0.85</v>
      </c>
      <c r="Q108" s="301">
        <v>64691.65</v>
      </c>
      <c r="R108" s="344">
        <v>0.13</v>
      </c>
      <c r="S108" s="301">
        <v>9958.2900000000009</v>
      </c>
      <c r="T108" s="367">
        <v>0.02</v>
      </c>
    </row>
    <row r="109" spans="1:20" s="158" customFormat="1" ht="81" customHeight="1" x14ac:dyDescent="0.25">
      <c r="A109" s="276"/>
      <c r="B109" s="276"/>
      <c r="C109" s="276"/>
      <c r="D109" s="276"/>
      <c r="E109" s="362"/>
      <c r="F109" s="276"/>
      <c r="G109" s="276"/>
      <c r="H109" s="276"/>
      <c r="I109" s="276"/>
      <c r="J109" s="26" t="s">
        <v>460</v>
      </c>
      <c r="K109" s="157" t="s">
        <v>128</v>
      </c>
      <c r="L109" s="157" t="s">
        <v>67</v>
      </c>
      <c r="M109" s="347"/>
      <c r="N109" s="302"/>
      <c r="O109" s="302"/>
      <c r="P109" s="345"/>
      <c r="Q109" s="302"/>
      <c r="R109" s="345"/>
      <c r="S109" s="302"/>
      <c r="T109" s="369"/>
    </row>
    <row r="110" spans="1:20" s="158" customFormat="1" ht="74.400000000000006" customHeight="1" x14ac:dyDescent="0.25">
      <c r="A110" s="275">
        <v>41</v>
      </c>
      <c r="B110" s="275" t="s">
        <v>232</v>
      </c>
      <c r="C110" s="275" t="s">
        <v>871</v>
      </c>
      <c r="D110" s="275" t="s">
        <v>872</v>
      </c>
      <c r="E110" s="360" t="s">
        <v>874</v>
      </c>
      <c r="F110" s="275">
        <v>18</v>
      </c>
      <c r="G110" s="275" t="s">
        <v>861</v>
      </c>
      <c r="H110" s="275" t="s">
        <v>862</v>
      </c>
      <c r="I110" s="275" t="s">
        <v>611</v>
      </c>
      <c r="J110" s="26" t="s">
        <v>460</v>
      </c>
      <c r="K110" s="157" t="s">
        <v>128</v>
      </c>
      <c r="L110" s="157" t="s">
        <v>67</v>
      </c>
      <c r="M110" s="346">
        <v>94</v>
      </c>
      <c r="N110" s="301">
        <v>499165.02</v>
      </c>
      <c r="O110" s="301">
        <v>424290.26</v>
      </c>
      <c r="P110" s="344">
        <v>0.85</v>
      </c>
      <c r="Q110" s="301">
        <v>64886.47</v>
      </c>
      <c r="R110" s="344">
        <v>0.13</v>
      </c>
      <c r="S110" s="301">
        <v>9988.2900000000009</v>
      </c>
      <c r="T110" s="367">
        <v>0.02</v>
      </c>
    </row>
    <row r="111" spans="1:20" s="158" customFormat="1" ht="74.400000000000006" customHeight="1" x14ac:dyDescent="0.25">
      <c r="A111" s="276"/>
      <c r="B111" s="276"/>
      <c r="C111" s="276"/>
      <c r="D111" s="276"/>
      <c r="E111" s="362"/>
      <c r="F111" s="276"/>
      <c r="G111" s="276"/>
      <c r="H111" s="276"/>
      <c r="I111" s="276"/>
      <c r="J111" s="26" t="s">
        <v>873</v>
      </c>
      <c r="K111" s="157" t="s">
        <v>152</v>
      </c>
      <c r="L111" s="157" t="s">
        <v>126</v>
      </c>
      <c r="M111" s="347"/>
      <c r="N111" s="302"/>
      <c r="O111" s="302"/>
      <c r="P111" s="345"/>
      <c r="Q111" s="302"/>
      <c r="R111" s="345"/>
      <c r="S111" s="302"/>
      <c r="T111" s="369"/>
    </row>
    <row r="112" spans="1:20" s="158" customFormat="1" ht="66" customHeight="1" x14ac:dyDescent="0.25">
      <c r="A112" s="260">
        <v>42</v>
      </c>
      <c r="B112" s="260" t="s">
        <v>232</v>
      </c>
      <c r="C112" s="275" t="s">
        <v>875</v>
      </c>
      <c r="D112" s="260" t="s">
        <v>876</v>
      </c>
      <c r="E112" s="366" t="s">
        <v>879</v>
      </c>
      <c r="F112" s="260">
        <v>36</v>
      </c>
      <c r="G112" s="275" t="s">
        <v>861</v>
      </c>
      <c r="H112" s="341">
        <v>44439</v>
      </c>
      <c r="I112" s="275" t="s">
        <v>611</v>
      </c>
      <c r="J112" s="26" t="s">
        <v>877</v>
      </c>
      <c r="K112" s="157" t="s">
        <v>128</v>
      </c>
      <c r="L112" s="157" t="s">
        <v>90</v>
      </c>
      <c r="M112" s="346">
        <v>91</v>
      </c>
      <c r="N112" s="301">
        <v>473652.91</v>
      </c>
      <c r="O112" s="301">
        <v>402604.97</v>
      </c>
      <c r="P112" s="344">
        <v>0.85</v>
      </c>
      <c r="Q112" s="301">
        <v>61570.15</v>
      </c>
      <c r="R112" s="344">
        <v>0.13</v>
      </c>
      <c r="S112" s="301">
        <v>9477.7900000000009</v>
      </c>
      <c r="T112" s="367">
        <v>0.02</v>
      </c>
    </row>
    <row r="113" spans="1:20" s="158" customFormat="1" ht="66" customHeight="1" x14ac:dyDescent="0.25">
      <c r="A113" s="260"/>
      <c r="B113" s="260"/>
      <c r="C113" s="276"/>
      <c r="D113" s="260"/>
      <c r="E113" s="366"/>
      <c r="F113" s="260"/>
      <c r="G113" s="276"/>
      <c r="H113" s="276"/>
      <c r="I113" s="276"/>
      <c r="J113" s="26" t="s">
        <v>878</v>
      </c>
      <c r="K113" s="157" t="s">
        <v>152</v>
      </c>
      <c r="L113" s="157" t="s">
        <v>88</v>
      </c>
      <c r="M113" s="347"/>
      <c r="N113" s="302"/>
      <c r="O113" s="302"/>
      <c r="P113" s="345"/>
      <c r="Q113" s="302"/>
      <c r="R113" s="345"/>
      <c r="S113" s="302"/>
      <c r="T113" s="369"/>
    </row>
    <row r="114" spans="1:20" s="158" customFormat="1" ht="28.8" x14ac:dyDescent="0.25">
      <c r="A114" s="260">
        <v>43</v>
      </c>
      <c r="B114" s="260" t="s">
        <v>232</v>
      </c>
      <c r="C114" s="275" t="s">
        <v>880</v>
      </c>
      <c r="D114" s="260" t="s">
        <v>881</v>
      </c>
      <c r="E114" s="366" t="s">
        <v>884</v>
      </c>
      <c r="F114" s="260">
        <v>18</v>
      </c>
      <c r="G114" s="260" t="s">
        <v>861</v>
      </c>
      <c r="H114" s="260" t="s">
        <v>862</v>
      </c>
      <c r="I114" s="260" t="s">
        <v>611</v>
      </c>
      <c r="J114" s="26" t="s">
        <v>882</v>
      </c>
      <c r="K114" s="157" t="s">
        <v>152</v>
      </c>
      <c r="L114" s="157" t="s">
        <v>74</v>
      </c>
      <c r="M114" s="346">
        <v>91</v>
      </c>
      <c r="N114" s="301">
        <v>453259.45</v>
      </c>
      <c r="O114" s="301">
        <v>385270.52</v>
      </c>
      <c r="P114" s="344">
        <v>0.85</v>
      </c>
      <c r="Q114" s="301">
        <v>58919.22</v>
      </c>
      <c r="R114" s="344">
        <v>0.13</v>
      </c>
      <c r="S114" s="301">
        <v>9069.7099999999991</v>
      </c>
      <c r="T114" s="367">
        <v>0.02</v>
      </c>
    </row>
    <row r="115" spans="1:20" s="158" customFormat="1" ht="43.2" x14ac:dyDescent="0.25">
      <c r="A115" s="260"/>
      <c r="B115" s="260"/>
      <c r="C115" s="359"/>
      <c r="D115" s="260"/>
      <c r="E115" s="366"/>
      <c r="F115" s="260"/>
      <c r="G115" s="260"/>
      <c r="H115" s="260"/>
      <c r="I115" s="260"/>
      <c r="J115" s="26" t="s">
        <v>459</v>
      </c>
      <c r="K115" s="157" t="s">
        <v>128</v>
      </c>
      <c r="L115" s="157" t="s">
        <v>67</v>
      </c>
      <c r="M115" s="364"/>
      <c r="N115" s="337"/>
      <c r="O115" s="337"/>
      <c r="P115" s="363"/>
      <c r="Q115" s="337"/>
      <c r="R115" s="363"/>
      <c r="S115" s="337"/>
      <c r="T115" s="368"/>
    </row>
    <row r="116" spans="1:20" s="158" customFormat="1" ht="43.2" x14ac:dyDescent="0.25">
      <c r="A116" s="260"/>
      <c r="B116" s="260"/>
      <c r="C116" s="276"/>
      <c r="D116" s="260"/>
      <c r="E116" s="366"/>
      <c r="F116" s="260"/>
      <c r="G116" s="260"/>
      <c r="H116" s="260"/>
      <c r="I116" s="260"/>
      <c r="J116" s="26" t="s">
        <v>883</v>
      </c>
      <c r="K116" s="157" t="s">
        <v>152</v>
      </c>
      <c r="L116" s="157" t="s">
        <v>74</v>
      </c>
      <c r="M116" s="347"/>
      <c r="N116" s="302"/>
      <c r="O116" s="302"/>
      <c r="P116" s="345"/>
      <c r="Q116" s="302"/>
      <c r="R116" s="345"/>
      <c r="S116" s="302"/>
      <c r="T116" s="369"/>
    </row>
    <row r="117" spans="1:20" s="158" customFormat="1" ht="14.4" x14ac:dyDescent="0.25">
      <c r="A117" s="260">
        <v>44</v>
      </c>
      <c r="B117" s="260" t="s">
        <v>232</v>
      </c>
      <c r="C117" s="275" t="s">
        <v>885</v>
      </c>
      <c r="D117" s="260" t="s">
        <v>886</v>
      </c>
      <c r="E117" s="366" t="s">
        <v>890</v>
      </c>
      <c r="F117" s="260">
        <v>24</v>
      </c>
      <c r="G117" s="260" t="s">
        <v>887</v>
      </c>
      <c r="H117" s="259">
        <v>44078</v>
      </c>
      <c r="I117" s="260" t="s">
        <v>611</v>
      </c>
      <c r="J117" s="26" t="s">
        <v>889</v>
      </c>
      <c r="K117" s="160" t="s">
        <v>128</v>
      </c>
      <c r="L117" s="160" t="s">
        <v>103</v>
      </c>
      <c r="M117" s="346">
        <v>91</v>
      </c>
      <c r="N117" s="301">
        <v>499851.65</v>
      </c>
      <c r="O117" s="301">
        <v>424873.89</v>
      </c>
      <c r="P117" s="344">
        <v>0.85</v>
      </c>
      <c r="Q117" s="301">
        <v>64975.75</v>
      </c>
      <c r="R117" s="344">
        <v>0.13</v>
      </c>
      <c r="S117" s="301">
        <v>10002.01</v>
      </c>
      <c r="T117" s="344">
        <v>0.02</v>
      </c>
    </row>
    <row r="118" spans="1:20" s="158" customFormat="1" ht="43.2" x14ac:dyDescent="0.25">
      <c r="A118" s="260"/>
      <c r="B118" s="260"/>
      <c r="C118" s="359"/>
      <c r="D118" s="260"/>
      <c r="E118" s="366"/>
      <c r="F118" s="260"/>
      <c r="G118" s="260"/>
      <c r="H118" s="260"/>
      <c r="I118" s="260"/>
      <c r="J118" s="26" t="s">
        <v>820</v>
      </c>
      <c r="K118" s="160" t="s">
        <v>152</v>
      </c>
      <c r="L118" s="160" t="s">
        <v>74</v>
      </c>
      <c r="M118" s="364"/>
      <c r="N118" s="337"/>
      <c r="O118" s="337"/>
      <c r="P118" s="363"/>
      <c r="Q118" s="337"/>
      <c r="R118" s="363"/>
      <c r="S118" s="337"/>
      <c r="T118" s="363"/>
    </row>
    <row r="119" spans="1:20" s="158" customFormat="1" ht="28.8" x14ac:dyDescent="0.25">
      <c r="A119" s="260"/>
      <c r="B119" s="260"/>
      <c r="C119" s="276"/>
      <c r="D119" s="260"/>
      <c r="E119" s="366"/>
      <c r="F119" s="260"/>
      <c r="G119" s="260"/>
      <c r="H119" s="260"/>
      <c r="I119" s="260"/>
      <c r="J119" s="26" t="s">
        <v>743</v>
      </c>
      <c r="K119" s="160" t="s">
        <v>128</v>
      </c>
      <c r="L119" s="160" t="s">
        <v>103</v>
      </c>
      <c r="M119" s="347"/>
      <c r="N119" s="302"/>
      <c r="O119" s="302"/>
      <c r="P119" s="345"/>
      <c r="Q119" s="302"/>
      <c r="R119" s="345"/>
      <c r="S119" s="302"/>
      <c r="T119" s="345"/>
    </row>
    <row r="120" spans="1:20" s="158" customFormat="1" ht="61.2" customHeight="1" x14ac:dyDescent="0.25">
      <c r="A120" s="275">
        <v>45</v>
      </c>
      <c r="B120" s="275" t="s">
        <v>232</v>
      </c>
      <c r="C120" s="275" t="s">
        <v>897</v>
      </c>
      <c r="D120" s="275" t="s">
        <v>898</v>
      </c>
      <c r="E120" s="360" t="s">
        <v>908</v>
      </c>
      <c r="F120" s="275" t="s">
        <v>1269</v>
      </c>
      <c r="G120" s="275" t="s">
        <v>899</v>
      </c>
      <c r="H120" s="341">
        <v>45230</v>
      </c>
      <c r="I120" s="275" t="s">
        <v>612</v>
      </c>
      <c r="J120" s="26" t="s">
        <v>900</v>
      </c>
      <c r="K120" s="160" t="s">
        <v>152</v>
      </c>
      <c r="L120" s="160" t="s">
        <v>64</v>
      </c>
      <c r="M120" s="346">
        <v>94</v>
      </c>
      <c r="N120" s="301">
        <v>1499799.44</v>
      </c>
      <c r="O120" s="301">
        <v>1274829.52</v>
      </c>
      <c r="P120" s="344">
        <v>0.85</v>
      </c>
      <c r="Q120" s="301">
        <v>194958.95</v>
      </c>
      <c r="R120" s="344">
        <v>0.13</v>
      </c>
      <c r="S120" s="301">
        <v>30010.97</v>
      </c>
      <c r="T120" s="367">
        <v>0.02</v>
      </c>
    </row>
    <row r="121" spans="1:20" s="158" customFormat="1" ht="55.2" customHeight="1" x14ac:dyDescent="0.25">
      <c r="A121" s="276"/>
      <c r="B121" s="276"/>
      <c r="C121" s="276"/>
      <c r="D121" s="276"/>
      <c r="E121" s="362"/>
      <c r="F121" s="276"/>
      <c r="G121" s="276"/>
      <c r="H121" s="276"/>
      <c r="I121" s="276"/>
      <c r="J121" s="26" t="s">
        <v>901</v>
      </c>
      <c r="K121" s="160" t="s">
        <v>128</v>
      </c>
      <c r="L121" s="160" t="s">
        <v>283</v>
      </c>
      <c r="M121" s="347"/>
      <c r="N121" s="302"/>
      <c r="O121" s="302"/>
      <c r="P121" s="345"/>
      <c r="Q121" s="302"/>
      <c r="R121" s="345"/>
      <c r="S121" s="302"/>
      <c r="T121" s="369"/>
    </row>
    <row r="122" spans="1:20" s="158" customFormat="1" ht="57" customHeight="1" x14ac:dyDescent="0.25">
      <c r="A122" s="260">
        <v>46</v>
      </c>
      <c r="B122" s="260" t="s">
        <v>232</v>
      </c>
      <c r="C122" s="275" t="s">
        <v>909</v>
      </c>
      <c r="D122" s="260" t="s">
        <v>910</v>
      </c>
      <c r="E122" s="366" t="s">
        <v>914</v>
      </c>
      <c r="F122" s="260">
        <v>18</v>
      </c>
      <c r="G122" s="260" t="s">
        <v>899</v>
      </c>
      <c r="H122" s="260" t="s">
        <v>911</v>
      </c>
      <c r="I122" s="260" t="s">
        <v>611</v>
      </c>
      <c r="J122" s="26" t="s">
        <v>912</v>
      </c>
      <c r="K122" s="160" t="s">
        <v>152</v>
      </c>
      <c r="L122" s="160" t="s">
        <v>74</v>
      </c>
      <c r="M122" s="346">
        <v>94</v>
      </c>
      <c r="N122" s="301">
        <v>454130.1</v>
      </c>
      <c r="O122" s="301">
        <v>386010.58</v>
      </c>
      <c r="P122" s="344">
        <v>0.85</v>
      </c>
      <c r="Q122" s="301">
        <v>59032.38</v>
      </c>
      <c r="R122" s="344">
        <v>0.13</v>
      </c>
      <c r="S122" s="301">
        <v>9087.14</v>
      </c>
      <c r="T122" s="367">
        <v>0.02</v>
      </c>
    </row>
    <row r="123" spans="1:20" s="158" customFormat="1" ht="48.6" customHeight="1" x14ac:dyDescent="0.25">
      <c r="A123" s="260"/>
      <c r="B123" s="260"/>
      <c r="C123" s="276"/>
      <c r="D123" s="260"/>
      <c r="E123" s="366"/>
      <c r="F123" s="260"/>
      <c r="G123" s="260"/>
      <c r="H123" s="260"/>
      <c r="I123" s="260"/>
      <c r="J123" s="26" t="s">
        <v>913</v>
      </c>
      <c r="K123" s="160" t="s">
        <v>128</v>
      </c>
      <c r="L123" s="160" t="s">
        <v>103</v>
      </c>
      <c r="M123" s="347"/>
      <c r="N123" s="302"/>
      <c r="O123" s="302"/>
      <c r="P123" s="345"/>
      <c r="Q123" s="302"/>
      <c r="R123" s="345"/>
      <c r="S123" s="302"/>
      <c r="T123" s="369"/>
    </row>
    <row r="124" spans="1:20" s="158" customFormat="1" ht="68.400000000000006" customHeight="1" x14ac:dyDescent="0.25">
      <c r="A124" s="260">
        <v>47</v>
      </c>
      <c r="B124" s="260" t="s">
        <v>232</v>
      </c>
      <c r="C124" s="275" t="s">
        <v>918</v>
      </c>
      <c r="D124" s="260" t="s">
        <v>919</v>
      </c>
      <c r="E124" s="366" t="s">
        <v>922</v>
      </c>
      <c r="F124" s="260">
        <v>24</v>
      </c>
      <c r="G124" s="260" t="s">
        <v>920</v>
      </c>
      <c r="H124" s="259">
        <v>44172</v>
      </c>
      <c r="I124" s="260" t="s">
        <v>611</v>
      </c>
      <c r="J124" s="26" t="s">
        <v>921</v>
      </c>
      <c r="K124" s="160" t="s">
        <v>152</v>
      </c>
      <c r="L124" s="160" t="s">
        <v>64</v>
      </c>
      <c r="M124" s="346">
        <v>94</v>
      </c>
      <c r="N124" s="301">
        <v>499514.72</v>
      </c>
      <c r="O124" s="301">
        <v>424587.5</v>
      </c>
      <c r="P124" s="344">
        <v>0.85</v>
      </c>
      <c r="Q124" s="301">
        <v>64931.94</v>
      </c>
      <c r="R124" s="344">
        <v>0.13</v>
      </c>
      <c r="S124" s="301">
        <v>9995.2800000000007</v>
      </c>
      <c r="T124" s="367">
        <v>0.02</v>
      </c>
    </row>
    <row r="125" spans="1:20" s="158" customFormat="1" ht="78" customHeight="1" x14ac:dyDescent="0.25">
      <c r="A125" s="260"/>
      <c r="B125" s="260"/>
      <c r="C125" s="276"/>
      <c r="D125" s="260"/>
      <c r="E125" s="366"/>
      <c r="F125" s="260"/>
      <c r="G125" s="260"/>
      <c r="H125" s="260"/>
      <c r="I125" s="260"/>
      <c r="J125" s="26" t="s">
        <v>1215</v>
      </c>
      <c r="K125" s="160" t="s">
        <v>128</v>
      </c>
      <c r="L125" s="160" t="s">
        <v>283</v>
      </c>
      <c r="M125" s="347"/>
      <c r="N125" s="302"/>
      <c r="O125" s="302"/>
      <c r="P125" s="345"/>
      <c r="Q125" s="302"/>
      <c r="R125" s="345"/>
      <c r="S125" s="302"/>
      <c r="T125" s="369"/>
    </row>
    <row r="126" spans="1:20" s="158" customFormat="1" ht="120.6" customHeight="1" x14ac:dyDescent="0.25">
      <c r="A126" s="260">
        <v>48</v>
      </c>
      <c r="B126" s="260" t="s">
        <v>232</v>
      </c>
      <c r="C126" s="275" t="s">
        <v>931</v>
      </c>
      <c r="D126" s="260" t="s">
        <v>932</v>
      </c>
      <c r="E126" s="366" t="s">
        <v>935</v>
      </c>
      <c r="F126" s="260">
        <v>14</v>
      </c>
      <c r="G126" s="260" t="s">
        <v>926</v>
      </c>
      <c r="H126" s="260" t="s">
        <v>933</v>
      </c>
      <c r="I126" s="260" t="s">
        <v>611</v>
      </c>
      <c r="J126" s="26" t="s">
        <v>1242</v>
      </c>
      <c r="K126" s="160" t="s">
        <v>128</v>
      </c>
      <c r="L126" s="160" t="s">
        <v>103</v>
      </c>
      <c r="M126" s="346">
        <v>91</v>
      </c>
      <c r="N126" s="301">
        <v>416588.17</v>
      </c>
      <c r="O126" s="301">
        <v>354099.94</v>
      </c>
      <c r="P126" s="344">
        <v>0.85</v>
      </c>
      <c r="Q126" s="301">
        <v>54152.31</v>
      </c>
      <c r="R126" s="344">
        <v>0.13</v>
      </c>
      <c r="S126" s="301">
        <v>8335.92</v>
      </c>
      <c r="T126" s="367">
        <v>0.02</v>
      </c>
    </row>
    <row r="127" spans="1:20" s="158" customFormat="1" ht="120.6" customHeight="1" x14ac:dyDescent="0.25">
      <c r="A127" s="260"/>
      <c r="B127" s="260"/>
      <c r="C127" s="276"/>
      <c r="D127" s="260"/>
      <c r="E127" s="366"/>
      <c r="F127" s="260"/>
      <c r="G127" s="260"/>
      <c r="H127" s="260"/>
      <c r="I127" s="260"/>
      <c r="J127" s="26" t="s">
        <v>934</v>
      </c>
      <c r="K127" s="160" t="s">
        <v>152</v>
      </c>
      <c r="L127" s="160" t="s">
        <v>112</v>
      </c>
      <c r="M127" s="347"/>
      <c r="N127" s="302"/>
      <c r="O127" s="302"/>
      <c r="P127" s="345"/>
      <c r="Q127" s="302"/>
      <c r="R127" s="345"/>
      <c r="S127" s="302"/>
      <c r="T127" s="369"/>
    </row>
    <row r="128" spans="1:20" s="158" customFormat="1" ht="28.8" x14ac:dyDescent="0.25">
      <c r="A128" s="260">
        <v>49</v>
      </c>
      <c r="B128" s="260" t="s">
        <v>232</v>
      </c>
      <c r="C128" s="275" t="s">
        <v>936</v>
      </c>
      <c r="D128" s="260" t="s">
        <v>937</v>
      </c>
      <c r="E128" s="366" t="s">
        <v>941</v>
      </c>
      <c r="F128" s="260">
        <v>34</v>
      </c>
      <c r="G128" s="260" t="s">
        <v>938</v>
      </c>
      <c r="H128" s="259">
        <v>44387</v>
      </c>
      <c r="I128" s="260" t="s">
        <v>611</v>
      </c>
      <c r="J128" s="26" t="s">
        <v>939</v>
      </c>
      <c r="K128" s="164" t="s">
        <v>152</v>
      </c>
      <c r="L128" s="164" t="s">
        <v>108</v>
      </c>
      <c r="M128" s="346">
        <v>94</v>
      </c>
      <c r="N128" s="301">
        <v>1427918.76</v>
      </c>
      <c r="O128" s="301">
        <v>1213730.94</v>
      </c>
      <c r="P128" s="344">
        <v>0.85</v>
      </c>
      <c r="Q128" s="301">
        <v>185615.18</v>
      </c>
      <c r="R128" s="344">
        <v>0.13</v>
      </c>
      <c r="S128" s="301">
        <v>28572.639999999999</v>
      </c>
      <c r="T128" s="367">
        <v>0.02</v>
      </c>
    </row>
    <row r="129" spans="1:20" s="158" customFormat="1" ht="43.2" x14ac:dyDescent="0.25">
      <c r="A129" s="260"/>
      <c r="B129" s="260"/>
      <c r="C129" s="276"/>
      <c r="D129" s="260"/>
      <c r="E129" s="366"/>
      <c r="F129" s="260"/>
      <c r="G129" s="260"/>
      <c r="H129" s="260"/>
      <c r="I129" s="260"/>
      <c r="J129" s="26" t="s">
        <v>940</v>
      </c>
      <c r="K129" s="164" t="s">
        <v>128</v>
      </c>
      <c r="L129" s="164" t="s">
        <v>283</v>
      </c>
      <c r="M129" s="347"/>
      <c r="N129" s="302"/>
      <c r="O129" s="302"/>
      <c r="P129" s="345"/>
      <c r="Q129" s="302"/>
      <c r="R129" s="345"/>
      <c r="S129" s="302"/>
      <c r="T129" s="369"/>
    </row>
    <row r="130" spans="1:20" s="158" customFormat="1" ht="61.5" customHeight="1" x14ac:dyDescent="0.25">
      <c r="A130" s="260">
        <v>50</v>
      </c>
      <c r="B130" s="260" t="s">
        <v>232</v>
      </c>
      <c r="C130" s="275" t="s">
        <v>942</v>
      </c>
      <c r="D130" s="260" t="s">
        <v>943</v>
      </c>
      <c r="E130" s="366" t="s">
        <v>946</v>
      </c>
      <c r="F130" s="260" t="s">
        <v>1271</v>
      </c>
      <c r="G130" s="260" t="s">
        <v>944</v>
      </c>
      <c r="H130" s="259">
        <v>44681</v>
      </c>
      <c r="I130" s="260" t="s">
        <v>611</v>
      </c>
      <c r="J130" s="26" t="s">
        <v>310</v>
      </c>
      <c r="K130" s="164" t="s">
        <v>152</v>
      </c>
      <c r="L130" s="164" t="s">
        <v>88</v>
      </c>
      <c r="M130" s="346">
        <v>94</v>
      </c>
      <c r="N130" s="301">
        <v>1219951.26</v>
      </c>
      <c r="O130" s="301">
        <v>1036958.56</v>
      </c>
      <c r="P130" s="344">
        <v>0.85</v>
      </c>
      <c r="Q130" s="301">
        <v>158581.47</v>
      </c>
      <c r="R130" s="344">
        <v>0.13</v>
      </c>
      <c r="S130" s="301">
        <v>24411.23</v>
      </c>
      <c r="T130" s="367">
        <v>0.02</v>
      </c>
    </row>
    <row r="131" spans="1:20" s="158" customFormat="1" ht="57" customHeight="1" x14ac:dyDescent="0.25">
      <c r="A131" s="260"/>
      <c r="B131" s="260"/>
      <c r="C131" s="276"/>
      <c r="D131" s="260"/>
      <c r="E131" s="366"/>
      <c r="F131" s="260"/>
      <c r="G131" s="260"/>
      <c r="H131" s="260"/>
      <c r="I131" s="260"/>
      <c r="J131" s="26" t="s">
        <v>945</v>
      </c>
      <c r="K131" s="164" t="s">
        <v>128</v>
      </c>
      <c r="L131" s="164" t="s">
        <v>90</v>
      </c>
      <c r="M131" s="347"/>
      <c r="N131" s="302"/>
      <c r="O131" s="302"/>
      <c r="P131" s="345"/>
      <c r="Q131" s="302"/>
      <c r="R131" s="345"/>
      <c r="S131" s="302"/>
      <c r="T131" s="369"/>
    </row>
    <row r="132" spans="1:20" s="158" customFormat="1" ht="46.95" customHeight="1" x14ac:dyDescent="0.25">
      <c r="A132" s="260">
        <v>51</v>
      </c>
      <c r="B132" s="260" t="s">
        <v>232</v>
      </c>
      <c r="C132" s="275" t="s">
        <v>947</v>
      </c>
      <c r="D132" s="260" t="s">
        <v>948</v>
      </c>
      <c r="E132" s="366" t="s">
        <v>951</v>
      </c>
      <c r="F132" s="260">
        <v>48</v>
      </c>
      <c r="G132" s="260" t="s">
        <v>944</v>
      </c>
      <c r="H132" s="259">
        <v>44815</v>
      </c>
      <c r="I132" s="260" t="s">
        <v>611</v>
      </c>
      <c r="J132" s="26" t="s">
        <v>949</v>
      </c>
      <c r="K132" s="164" t="s">
        <v>128</v>
      </c>
      <c r="L132" s="164" t="s">
        <v>90</v>
      </c>
      <c r="M132" s="346">
        <v>94</v>
      </c>
      <c r="N132" s="301">
        <v>1410770</v>
      </c>
      <c r="O132" s="301">
        <v>1199154.49</v>
      </c>
      <c r="P132" s="344">
        <v>0.85</v>
      </c>
      <c r="Q132" s="301">
        <v>183386.01</v>
      </c>
      <c r="R132" s="344">
        <v>0.13</v>
      </c>
      <c r="S132" s="301">
        <v>28229.5</v>
      </c>
      <c r="T132" s="367">
        <v>0.02</v>
      </c>
    </row>
    <row r="133" spans="1:20" s="158" customFormat="1" ht="46.95" customHeight="1" x14ac:dyDescent="0.25">
      <c r="A133" s="260"/>
      <c r="B133" s="260"/>
      <c r="C133" s="276"/>
      <c r="D133" s="260"/>
      <c r="E133" s="366"/>
      <c r="F133" s="260"/>
      <c r="G133" s="260"/>
      <c r="H133" s="260"/>
      <c r="I133" s="260"/>
      <c r="J133" s="26" t="s">
        <v>950</v>
      </c>
      <c r="K133" s="164" t="s">
        <v>152</v>
      </c>
      <c r="L133" s="164" t="s">
        <v>88</v>
      </c>
      <c r="M133" s="347"/>
      <c r="N133" s="302"/>
      <c r="O133" s="302"/>
      <c r="P133" s="345"/>
      <c r="Q133" s="302"/>
      <c r="R133" s="345"/>
      <c r="S133" s="302"/>
      <c r="T133" s="369"/>
    </row>
    <row r="134" spans="1:20" s="158" customFormat="1" ht="46.95" customHeight="1" x14ac:dyDescent="0.25">
      <c r="A134" s="260">
        <v>52</v>
      </c>
      <c r="B134" s="260" t="s">
        <v>232</v>
      </c>
      <c r="C134" s="275" t="s">
        <v>952</v>
      </c>
      <c r="D134" s="260" t="s">
        <v>953</v>
      </c>
      <c r="E134" s="366" t="s">
        <v>956</v>
      </c>
      <c r="F134" s="260">
        <v>36</v>
      </c>
      <c r="G134" s="260" t="s">
        <v>944</v>
      </c>
      <c r="H134" s="259">
        <v>44926</v>
      </c>
      <c r="I134" s="260" t="s">
        <v>611</v>
      </c>
      <c r="J134" s="26" t="s">
        <v>954</v>
      </c>
      <c r="K134" s="164" t="s">
        <v>128</v>
      </c>
      <c r="L134" s="164" t="s">
        <v>283</v>
      </c>
      <c r="M134" s="346">
        <v>94</v>
      </c>
      <c r="N134" s="301">
        <v>1097962.1000000001</v>
      </c>
      <c r="O134" s="301">
        <v>933267.78</v>
      </c>
      <c r="P134" s="344">
        <v>0.85</v>
      </c>
      <c r="Q134" s="301">
        <v>142724.10999999999</v>
      </c>
      <c r="R134" s="344">
        <v>0.13</v>
      </c>
      <c r="S134" s="301">
        <v>21970.21</v>
      </c>
      <c r="T134" s="367">
        <v>0.02</v>
      </c>
    </row>
    <row r="135" spans="1:20" s="158" customFormat="1" ht="46.95" customHeight="1" x14ac:dyDescent="0.25">
      <c r="A135" s="260"/>
      <c r="B135" s="260"/>
      <c r="C135" s="276"/>
      <c r="D135" s="260"/>
      <c r="E135" s="366"/>
      <c r="F135" s="260"/>
      <c r="G135" s="260"/>
      <c r="H135" s="260"/>
      <c r="I135" s="260"/>
      <c r="J135" s="26" t="s">
        <v>955</v>
      </c>
      <c r="K135" s="164" t="s">
        <v>152</v>
      </c>
      <c r="L135" s="164" t="s">
        <v>199</v>
      </c>
      <c r="M135" s="347"/>
      <c r="N135" s="302"/>
      <c r="O135" s="302"/>
      <c r="P135" s="345"/>
      <c r="Q135" s="302"/>
      <c r="R135" s="345"/>
      <c r="S135" s="302"/>
      <c r="T135" s="369"/>
    </row>
    <row r="136" spans="1:20" s="158" customFormat="1" ht="46.95" customHeight="1" x14ac:dyDescent="0.25">
      <c r="A136" s="260">
        <v>53</v>
      </c>
      <c r="B136" s="260" t="s">
        <v>232</v>
      </c>
      <c r="C136" s="275" t="s">
        <v>963</v>
      </c>
      <c r="D136" s="260" t="s">
        <v>964</v>
      </c>
      <c r="E136" s="366" t="s">
        <v>967</v>
      </c>
      <c r="F136" s="260" t="s">
        <v>1270</v>
      </c>
      <c r="G136" s="260" t="s">
        <v>965</v>
      </c>
      <c r="H136" s="259">
        <v>44530</v>
      </c>
      <c r="I136" s="260" t="s">
        <v>611</v>
      </c>
      <c r="J136" s="26" t="s">
        <v>966</v>
      </c>
      <c r="K136" s="164" t="s">
        <v>152</v>
      </c>
      <c r="L136" s="164" t="s">
        <v>199</v>
      </c>
      <c r="M136" s="346">
        <v>94</v>
      </c>
      <c r="N136" s="301">
        <v>1411373.15</v>
      </c>
      <c r="O136" s="301">
        <v>1199667.1599999999</v>
      </c>
      <c r="P136" s="344">
        <v>0.85</v>
      </c>
      <c r="Q136" s="301">
        <v>183464.42</v>
      </c>
      <c r="R136" s="344">
        <v>0.13</v>
      </c>
      <c r="S136" s="301">
        <v>28241.57</v>
      </c>
      <c r="T136" s="367">
        <v>0.02</v>
      </c>
    </row>
    <row r="137" spans="1:20" s="158" customFormat="1" ht="46.95" customHeight="1" x14ac:dyDescent="0.25">
      <c r="A137" s="260"/>
      <c r="B137" s="260"/>
      <c r="C137" s="276"/>
      <c r="D137" s="260"/>
      <c r="E137" s="366"/>
      <c r="F137" s="260"/>
      <c r="G137" s="260"/>
      <c r="H137" s="260"/>
      <c r="I137" s="260"/>
      <c r="J137" s="26" t="s">
        <v>698</v>
      </c>
      <c r="K137" s="164" t="s">
        <v>128</v>
      </c>
      <c r="L137" s="164" t="s">
        <v>90</v>
      </c>
      <c r="M137" s="347"/>
      <c r="N137" s="302"/>
      <c r="O137" s="302"/>
      <c r="P137" s="345"/>
      <c r="Q137" s="302"/>
      <c r="R137" s="345"/>
      <c r="S137" s="302"/>
      <c r="T137" s="369"/>
    </row>
    <row r="138" spans="1:20" s="158" customFormat="1" ht="54" customHeight="1" x14ac:dyDescent="0.25">
      <c r="A138" s="260">
        <v>54</v>
      </c>
      <c r="B138" s="260" t="s">
        <v>232</v>
      </c>
      <c r="C138" s="275" t="s">
        <v>973</v>
      </c>
      <c r="D138" s="260" t="s">
        <v>974</v>
      </c>
      <c r="E138" s="366" t="s">
        <v>979</v>
      </c>
      <c r="F138" s="260" t="s">
        <v>1282</v>
      </c>
      <c r="G138" s="260" t="s">
        <v>965</v>
      </c>
      <c r="H138" s="259">
        <v>45177</v>
      </c>
      <c r="I138" s="260" t="s">
        <v>612</v>
      </c>
      <c r="J138" s="166" t="s">
        <v>662</v>
      </c>
      <c r="K138" s="164" t="s">
        <v>152</v>
      </c>
      <c r="L138" s="164" t="s">
        <v>64</v>
      </c>
      <c r="M138" s="346">
        <v>91</v>
      </c>
      <c r="N138" s="301">
        <v>1483998.37</v>
      </c>
      <c r="O138" s="301">
        <v>1261398.6000000001</v>
      </c>
      <c r="P138" s="344">
        <v>0.85</v>
      </c>
      <c r="Q138" s="301">
        <v>192904.97</v>
      </c>
      <c r="R138" s="344">
        <v>0.13</v>
      </c>
      <c r="S138" s="301">
        <v>29694.799999999999</v>
      </c>
      <c r="T138" s="367">
        <v>0.02</v>
      </c>
    </row>
    <row r="139" spans="1:20" s="158" customFormat="1" ht="62.4" customHeight="1" x14ac:dyDescent="0.25">
      <c r="A139" s="260"/>
      <c r="B139" s="260"/>
      <c r="C139" s="359"/>
      <c r="D139" s="260"/>
      <c r="E139" s="366"/>
      <c r="F139" s="260"/>
      <c r="G139" s="260"/>
      <c r="H139" s="260"/>
      <c r="I139" s="260"/>
      <c r="J139" s="166" t="s">
        <v>976</v>
      </c>
      <c r="K139" s="164" t="s">
        <v>128</v>
      </c>
      <c r="L139" s="164" t="s">
        <v>67</v>
      </c>
      <c r="M139" s="364"/>
      <c r="N139" s="337"/>
      <c r="O139" s="337"/>
      <c r="P139" s="363"/>
      <c r="Q139" s="337"/>
      <c r="R139" s="363"/>
      <c r="S139" s="337"/>
      <c r="T139" s="368"/>
    </row>
    <row r="140" spans="1:20" s="158" customFormat="1" ht="64.95" customHeight="1" x14ac:dyDescent="0.25">
      <c r="A140" s="260"/>
      <c r="B140" s="260"/>
      <c r="C140" s="276"/>
      <c r="D140" s="260"/>
      <c r="E140" s="366"/>
      <c r="F140" s="260"/>
      <c r="G140" s="260"/>
      <c r="H140" s="260"/>
      <c r="I140" s="260"/>
      <c r="J140" s="166" t="s">
        <v>975</v>
      </c>
      <c r="K140" s="164" t="s">
        <v>128</v>
      </c>
      <c r="L140" s="164" t="s">
        <v>67</v>
      </c>
      <c r="M140" s="347"/>
      <c r="N140" s="302"/>
      <c r="O140" s="302"/>
      <c r="P140" s="345"/>
      <c r="Q140" s="302"/>
      <c r="R140" s="345"/>
      <c r="S140" s="302"/>
      <c r="T140" s="369"/>
    </row>
    <row r="141" spans="1:20" s="158" customFormat="1" ht="28.8" x14ac:dyDescent="0.25">
      <c r="A141" s="260">
        <v>55</v>
      </c>
      <c r="B141" s="260" t="s">
        <v>232</v>
      </c>
      <c r="C141" s="275" t="s">
        <v>977</v>
      </c>
      <c r="D141" s="260" t="s">
        <v>978</v>
      </c>
      <c r="E141" s="366" t="s">
        <v>985</v>
      </c>
      <c r="F141" s="260">
        <v>18</v>
      </c>
      <c r="G141" s="260" t="s">
        <v>980</v>
      </c>
      <c r="H141" s="260" t="s">
        <v>981</v>
      </c>
      <c r="I141" s="275" t="s">
        <v>611</v>
      </c>
      <c r="J141" s="166" t="s">
        <v>982</v>
      </c>
      <c r="K141" s="164" t="s">
        <v>128</v>
      </c>
      <c r="L141" s="164" t="s">
        <v>90</v>
      </c>
      <c r="M141" s="346">
        <v>91</v>
      </c>
      <c r="N141" s="301">
        <v>506313.73</v>
      </c>
      <c r="O141" s="301">
        <v>430366.65</v>
      </c>
      <c r="P141" s="344">
        <v>0.85</v>
      </c>
      <c r="Q141" s="301">
        <v>65815.759999999995</v>
      </c>
      <c r="R141" s="344">
        <v>0.13</v>
      </c>
      <c r="S141" s="301">
        <v>10131.32</v>
      </c>
      <c r="T141" s="367">
        <v>0.02</v>
      </c>
    </row>
    <row r="142" spans="1:20" s="158" customFormat="1" ht="28.8" x14ac:dyDescent="0.25">
      <c r="A142" s="260"/>
      <c r="B142" s="260"/>
      <c r="C142" s="359"/>
      <c r="D142" s="260"/>
      <c r="E142" s="366"/>
      <c r="F142" s="260"/>
      <c r="G142" s="260"/>
      <c r="H142" s="260"/>
      <c r="I142" s="359"/>
      <c r="J142" s="166" t="s">
        <v>983</v>
      </c>
      <c r="K142" s="164" t="s">
        <v>128</v>
      </c>
      <c r="L142" s="164" t="s">
        <v>90</v>
      </c>
      <c r="M142" s="364"/>
      <c r="N142" s="337"/>
      <c r="O142" s="337"/>
      <c r="P142" s="363"/>
      <c r="Q142" s="337"/>
      <c r="R142" s="363"/>
      <c r="S142" s="337"/>
      <c r="T142" s="368"/>
    </row>
    <row r="143" spans="1:20" s="158" customFormat="1" ht="14.4" x14ac:dyDescent="0.25">
      <c r="A143" s="260"/>
      <c r="B143" s="260"/>
      <c r="C143" s="359"/>
      <c r="D143" s="260"/>
      <c r="E143" s="366"/>
      <c r="F143" s="260"/>
      <c r="G143" s="260"/>
      <c r="H143" s="260"/>
      <c r="I143" s="359"/>
      <c r="J143" s="166" t="s">
        <v>753</v>
      </c>
      <c r="K143" s="164" t="s">
        <v>152</v>
      </c>
      <c r="L143" s="164" t="s">
        <v>88</v>
      </c>
      <c r="M143" s="364"/>
      <c r="N143" s="337"/>
      <c r="O143" s="337"/>
      <c r="P143" s="363"/>
      <c r="Q143" s="337"/>
      <c r="R143" s="363"/>
      <c r="S143" s="337"/>
      <c r="T143" s="368"/>
    </row>
    <row r="144" spans="1:20" s="158" customFormat="1" ht="14.4" x14ac:dyDescent="0.25">
      <c r="A144" s="260"/>
      <c r="B144" s="260"/>
      <c r="C144" s="276"/>
      <c r="D144" s="260"/>
      <c r="E144" s="366"/>
      <c r="F144" s="260"/>
      <c r="G144" s="260"/>
      <c r="H144" s="260"/>
      <c r="I144" s="276"/>
      <c r="J144" s="166" t="s">
        <v>984</v>
      </c>
      <c r="K144" s="164" t="s">
        <v>152</v>
      </c>
      <c r="L144" s="164" t="s">
        <v>126</v>
      </c>
      <c r="M144" s="347"/>
      <c r="N144" s="302"/>
      <c r="O144" s="302"/>
      <c r="P144" s="345"/>
      <c r="Q144" s="302"/>
      <c r="R144" s="345"/>
      <c r="S144" s="302"/>
      <c r="T144" s="369"/>
    </row>
    <row r="145" spans="1:20" s="158" customFormat="1" ht="35.4" customHeight="1" x14ac:dyDescent="0.25">
      <c r="A145" s="260">
        <v>56</v>
      </c>
      <c r="B145" s="260" t="s">
        <v>232</v>
      </c>
      <c r="C145" s="275" t="s">
        <v>986</v>
      </c>
      <c r="D145" s="260" t="s">
        <v>987</v>
      </c>
      <c r="E145" s="366" t="s">
        <v>992</v>
      </c>
      <c r="F145" s="260">
        <v>36</v>
      </c>
      <c r="G145" s="260" t="s">
        <v>980</v>
      </c>
      <c r="H145" s="260" t="s">
        <v>988</v>
      </c>
      <c r="I145" s="260" t="s">
        <v>611</v>
      </c>
      <c r="J145" s="166" t="s">
        <v>989</v>
      </c>
      <c r="K145" s="164" t="s">
        <v>152</v>
      </c>
      <c r="L145" s="164" t="s">
        <v>199</v>
      </c>
      <c r="M145" s="346">
        <v>94</v>
      </c>
      <c r="N145" s="301">
        <v>1487271.41</v>
      </c>
      <c r="O145" s="301">
        <v>1264180.69</v>
      </c>
      <c r="P145" s="344">
        <v>0.85</v>
      </c>
      <c r="Q145" s="301">
        <v>193330.43</v>
      </c>
      <c r="R145" s="344">
        <v>0.13</v>
      </c>
      <c r="S145" s="301">
        <v>29760.29</v>
      </c>
      <c r="T145" s="367">
        <v>0.02</v>
      </c>
    </row>
    <row r="146" spans="1:20" s="158" customFormat="1" ht="37.200000000000003" customHeight="1" x14ac:dyDescent="0.25">
      <c r="A146" s="260"/>
      <c r="B146" s="260"/>
      <c r="C146" s="359"/>
      <c r="D146" s="260"/>
      <c r="E146" s="366"/>
      <c r="F146" s="260"/>
      <c r="G146" s="260"/>
      <c r="H146" s="260"/>
      <c r="I146" s="260"/>
      <c r="J146" s="166" t="s">
        <v>990</v>
      </c>
      <c r="K146" s="164" t="s">
        <v>128</v>
      </c>
      <c r="L146" s="164" t="s">
        <v>67</v>
      </c>
      <c r="M146" s="364"/>
      <c r="N146" s="337"/>
      <c r="O146" s="337"/>
      <c r="P146" s="363"/>
      <c r="Q146" s="337"/>
      <c r="R146" s="363"/>
      <c r="S146" s="337"/>
      <c r="T146" s="368"/>
    </row>
    <row r="147" spans="1:20" s="158" customFormat="1" ht="45.6" customHeight="1" x14ac:dyDescent="0.25">
      <c r="A147" s="260"/>
      <c r="B147" s="260"/>
      <c r="C147" s="276"/>
      <c r="D147" s="260"/>
      <c r="E147" s="366"/>
      <c r="F147" s="260"/>
      <c r="G147" s="260"/>
      <c r="H147" s="260"/>
      <c r="I147" s="260"/>
      <c r="J147" s="166" t="s">
        <v>991</v>
      </c>
      <c r="K147" s="164" t="s">
        <v>152</v>
      </c>
      <c r="L147" s="164" t="s">
        <v>64</v>
      </c>
      <c r="M147" s="347"/>
      <c r="N147" s="302"/>
      <c r="O147" s="302"/>
      <c r="P147" s="345"/>
      <c r="Q147" s="302"/>
      <c r="R147" s="345"/>
      <c r="S147" s="302"/>
      <c r="T147" s="369"/>
    </row>
    <row r="148" spans="1:20" s="158" customFormat="1" ht="54" customHeight="1" x14ac:dyDescent="0.25">
      <c r="A148" s="260">
        <v>57</v>
      </c>
      <c r="B148" s="260" t="s">
        <v>232</v>
      </c>
      <c r="C148" s="275" t="s">
        <v>993</v>
      </c>
      <c r="D148" s="260" t="s">
        <v>994</v>
      </c>
      <c r="E148" s="366" t="s">
        <v>997</v>
      </c>
      <c r="F148" s="260">
        <v>14</v>
      </c>
      <c r="G148" s="260" t="s">
        <v>980</v>
      </c>
      <c r="H148" s="260" t="s">
        <v>995</v>
      </c>
      <c r="I148" s="260" t="s">
        <v>611</v>
      </c>
      <c r="J148" s="166" t="s">
        <v>996</v>
      </c>
      <c r="K148" s="164" t="s">
        <v>128</v>
      </c>
      <c r="L148" s="164" t="s">
        <v>259</v>
      </c>
      <c r="M148" s="346">
        <v>94</v>
      </c>
      <c r="N148" s="301">
        <v>360279.12</v>
      </c>
      <c r="O148" s="301">
        <v>306237.24</v>
      </c>
      <c r="P148" s="344">
        <v>0.85</v>
      </c>
      <c r="Q148" s="301">
        <v>46832.7</v>
      </c>
      <c r="R148" s="344">
        <v>0.13</v>
      </c>
      <c r="S148" s="301">
        <v>7209.18</v>
      </c>
      <c r="T148" s="367">
        <v>0.02</v>
      </c>
    </row>
    <row r="149" spans="1:20" s="158" customFormat="1" ht="64.95" customHeight="1" x14ac:dyDescent="0.25">
      <c r="A149" s="260"/>
      <c r="B149" s="260"/>
      <c r="C149" s="276"/>
      <c r="D149" s="260"/>
      <c r="E149" s="366"/>
      <c r="F149" s="260"/>
      <c r="G149" s="260"/>
      <c r="H149" s="260"/>
      <c r="I149" s="260"/>
      <c r="J149" s="166" t="s">
        <v>934</v>
      </c>
      <c r="K149" s="164" t="s">
        <v>152</v>
      </c>
      <c r="L149" s="164" t="s">
        <v>112</v>
      </c>
      <c r="M149" s="347"/>
      <c r="N149" s="302"/>
      <c r="O149" s="302"/>
      <c r="P149" s="345"/>
      <c r="Q149" s="302"/>
      <c r="R149" s="345"/>
      <c r="S149" s="302"/>
      <c r="T149" s="369"/>
    </row>
    <row r="150" spans="1:20" s="158" customFormat="1" ht="28.8" x14ac:dyDescent="0.25">
      <c r="A150" s="260">
        <v>58</v>
      </c>
      <c r="B150" s="260" t="s">
        <v>232</v>
      </c>
      <c r="C150" s="275" t="s">
        <v>1004</v>
      </c>
      <c r="D150" s="260" t="s">
        <v>1005</v>
      </c>
      <c r="E150" s="366" t="s">
        <v>1011</v>
      </c>
      <c r="F150" s="260">
        <v>18</v>
      </c>
      <c r="G150" s="260" t="s">
        <v>1000</v>
      </c>
      <c r="H150" s="260" t="s">
        <v>1006</v>
      </c>
      <c r="I150" s="260" t="s">
        <v>611</v>
      </c>
      <c r="J150" s="166" t="s">
        <v>1007</v>
      </c>
      <c r="K150" s="164" t="s">
        <v>128</v>
      </c>
      <c r="L150" s="164" t="s">
        <v>103</v>
      </c>
      <c r="M150" s="346">
        <v>91</v>
      </c>
      <c r="N150" s="301">
        <v>498151.73</v>
      </c>
      <c r="O150" s="301">
        <v>423428.96</v>
      </c>
      <c r="P150" s="344">
        <v>0.85</v>
      </c>
      <c r="Q150" s="301">
        <v>64754.78</v>
      </c>
      <c r="R150" s="344">
        <v>0.13</v>
      </c>
      <c r="S150" s="301">
        <v>9967.99</v>
      </c>
      <c r="T150" s="367">
        <v>0.02</v>
      </c>
    </row>
    <row r="151" spans="1:20" s="158" customFormat="1" ht="28.8" x14ac:dyDescent="0.25">
      <c r="A151" s="260"/>
      <c r="B151" s="260"/>
      <c r="C151" s="359"/>
      <c r="D151" s="260"/>
      <c r="E151" s="366"/>
      <c r="F151" s="260"/>
      <c r="G151" s="260"/>
      <c r="H151" s="260"/>
      <c r="I151" s="260"/>
      <c r="J151" s="166" t="s">
        <v>1008</v>
      </c>
      <c r="K151" s="164" t="s">
        <v>128</v>
      </c>
      <c r="L151" s="164" t="s">
        <v>283</v>
      </c>
      <c r="M151" s="364"/>
      <c r="N151" s="337"/>
      <c r="O151" s="337"/>
      <c r="P151" s="363"/>
      <c r="Q151" s="337"/>
      <c r="R151" s="363"/>
      <c r="S151" s="337"/>
      <c r="T151" s="368"/>
    </row>
    <row r="152" spans="1:20" s="158" customFormat="1" ht="28.8" x14ac:dyDescent="0.25">
      <c r="A152" s="260"/>
      <c r="B152" s="260"/>
      <c r="C152" s="359"/>
      <c r="D152" s="260"/>
      <c r="E152" s="366"/>
      <c r="F152" s="260"/>
      <c r="G152" s="260"/>
      <c r="H152" s="260"/>
      <c r="I152" s="260"/>
      <c r="J152" s="166" t="s">
        <v>1009</v>
      </c>
      <c r="K152" s="164" t="s">
        <v>152</v>
      </c>
      <c r="L152" s="164" t="s">
        <v>164</v>
      </c>
      <c r="M152" s="364"/>
      <c r="N152" s="337"/>
      <c r="O152" s="337"/>
      <c r="P152" s="363"/>
      <c r="Q152" s="337"/>
      <c r="R152" s="363"/>
      <c r="S152" s="337"/>
      <c r="T152" s="368"/>
    </row>
    <row r="153" spans="1:20" s="158" customFormat="1" ht="57.6" x14ac:dyDescent="0.25">
      <c r="A153" s="260"/>
      <c r="B153" s="260"/>
      <c r="C153" s="276"/>
      <c r="D153" s="260"/>
      <c r="E153" s="366"/>
      <c r="F153" s="260"/>
      <c r="G153" s="260"/>
      <c r="H153" s="260"/>
      <c r="I153" s="260"/>
      <c r="J153" s="166" t="s">
        <v>1010</v>
      </c>
      <c r="K153" s="164" t="s">
        <v>152</v>
      </c>
      <c r="L153" s="164" t="s">
        <v>164</v>
      </c>
      <c r="M153" s="347"/>
      <c r="N153" s="302"/>
      <c r="O153" s="302"/>
      <c r="P153" s="345"/>
      <c r="Q153" s="302"/>
      <c r="R153" s="345"/>
      <c r="S153" s="302"/>
      <c r="T153" s="369"/>
    </row>
    <row r="154" spans="1:20" s="158" customFormat="1" ht="87.6" customHeight="1" x14ac:dyDescent="0.25">
      <c r="A154" s="260">
        <v>59</v>
      </c>
      <c r="B154" s="260" t="s">
        <v>232</v>
      </c>
      <c r="C154" s="275" t="s">
        <v>1019</v>
      </c>
      <c r="D154" s="260" t="s">
        <v>1020</v>
      </c>
      <c r="E154" s="366" t="s">
        <v>1021</v>
      </c>
      <c r="F154" s="260">
        <v>18</v>
      </c>
      <c r="G154" s="260" t="s">
        <v>1022</v>
      </c>
      <c r="H154" s="259">
        <v>43961</v>
      </c>
      <c r="I154" s="260" t="s">
        <v>611</v>
      </c>
      <c r="J154" s="166" t="s">
        <v>970</v>
      </c>
      <c r="K154" s="167" t="s">
        <v>152</v>
      </c>
      <c r="L154" s="167" t="s">
        <v>108</v>
      </c>
      <c r="M154" s="346">
        <v>94</v>
      </c>
      <c r="N154" s="301">
        <v>495103.46</v>
      </c>
      <c r="O154" s="301">
        <v>420837.93</v>
      </c>
      <c r="P154" s="344">
        <v>0.85</v>
      </c>
      <c r="Q154" s="301">
        <v>64358.52</v>
      </c>
      <c r="R154" s="344">
        <v>0.13</v>
      </c>
      <c r="S154" s="301">
        <v>9907.01</v>
      </c>
      <c r="T154" s="344">
        <v>0.02</v>
      </c>
    </row>
    <row r="155" spans="1:20" s="158" customFormat="1" ht="87.6" customHeight="1" x14ac:dyDescent="0.25">
      <c r="A155" s="260"/>
      <c r="B155" s="260"/>
      <c r="C155" s="276"/>
      <c r="D155" s="260"/>
      <c r="E155" s="366"/>
      <c r="F155" s="260"/>
      <c r="G155" s="260"/>
      <c r="H155" s="260"/>
      <c r="I155" s="260"/>
      <c r="J155" s="166" t="s">
        <v>1023</v>
      </c>
      <c r="K155" s="167" t="s">
        <v>128</v>
      </c>
      <c r="L155" s="167" t="s">
        <v>110</v>
      </c>
      <c r="M155" s="347"/>
      <c r="N155" s="302"/>
      <c r="O155" s="302"/>
      <c r="P155" s="345"/>
      <c r="Q155" s="302"/>
      <c r="R155" s="345"/>
      <c r="S155" s="302"/>
      <c r="T155" s="345"/>
    </row>
    <row r="156" spans="1:20" s="158" customFormat="1" ht="28.8" x14ac:dyDescent="0.25">
      <c r="A156" s="260">
        <v>60</v>
      </c>
      <c r="B156" s="260" t="s">
        <v>232</v>
      </c>
      <c r="C156" s="275" t="s">
        <v>1024</v>
      </c>
      <c r="D156" s="260" t="s">
        <v>1025</v>
      </c>
      <c r="E156" s="366" t="s">
        <v>1031</v>
      </c>
      <c r="F156" s="260">
        <v>59</v>
      </c>
      <c r="G156" s="260" t="s">
        <v>1026</v>
      </c>
      <c r="H156" s="259">
        <v>45172</v>
      </c>
      <c r="I156" s="260" t="s">
        <v>612</v>
      </c>
      <c r="J156" s="166" t="s">
        <v>1027</v>
      </c>
      <c r="K156" s="168" t="s">
        <v>128</v>
      </c>
      <c r="L156" s="168" t="s">
        <v>90</v>
      </c>
      <c r="M156" s="346">
        <v>91</v>
      </c>
      <c r="N156" s="301">
        <v>1473253.99</v>
      </c>
      <c r="O156" s="301">
        <v>1252265.8700000001</v>
      </c>
      <c r="P156" s="344">
        <v>0.85</v>
      </c>
      <c r="Q156" s="301">
        <v>191508.33</v>
      </c>
      <c r="R156" s="344">
        <v>0.13</v>
      </c>
      <c r="S156" s="301">
        <v>29479.79</v>
      </c>
      <c r="T156" s="367">
        <v>0.02</v>
      </c>
    </row>
    <row r="157" spans="1:20" s="158" customFormat="1" ht="14.4" x14ac:dyDescent="0.25">
      <c r="A157" s="260"/>
      <c r="B157" s="260"/>
      <c r="C157" s="359"/>
      <c r="D157" s="260"/>
      <c r="E157" s="366"/>
      <c r="F157" s="260"/>
      <c r="G157" s="260"/>
      <c r="H157" s="260"/>
      <c r="I157" s="260"/>
      <c r="J157" s="166" t="s">
        <v>1028</v>
      </c>
      <c r="K157" s="168" t="s">
        <v>152</v>
      </c>
      <c r="L157" s="168" t="s">
        <v>88</v>
      </c>
      <c r="M157" s="364"/>
      <c r="N157" s="337"/>
      <c r="O157" s="337"/>
      <c r="P157" s="363"/>
      <c r="Q157" s="337"/>
      <c r="R157" s="363"/>
      <c r="S157" s="337"/>
      <c r="T157" s="368"/>
    </row>
    <row r="158" spans="1:20" s="158" customFormat="1" ht="28.8" x14ac:dyDescent="0.25">
      <c r="A158" s="260"/>
      <c r="B158" s="260"/>
      <c r="C158" s="359"/>
      <c r="D158" s="260"/>
      <c r="E158" s="366"/>
      <c r="F158" s="260"/>
      <c r="G158" s="260"/>
      <c r="H158" s="260"/>
      <c r="I158" s="260"/>
      <c r="J158" s="166" t="s">
        <v>1029</v>
      </c>
      <c r="K158" s="168" t="s">
        <v>128</v>
      </c>
      <c r="L158" s="168" t="s">
        <v>90</v>
      </c>
      <c r="M158" s="364"/>
      <c r="N158" s="337"/>
      <c r="O158" s="337"/>
      <c r="P158" s="363"/>
      <c r="Q158" s="337"/>
      <c r="R158" s="363"/>
      <c r="S158" s="337"/>
      <c r="T158" s="368"/>
    </row>
    <row r="159" spans="1:20" s="158" customFormat="1" ht="28.8" x14ac:dyDescent="0.25">
      <c r="A159" s="260"/>
      <c r="B159" s="260"/>
      <c r="C159" s="276"/>
      <c r="D159" s="260"/>
      <c r="E159" s="366"/>
      <c r="F159" s="260"/>
      <c r="G159" s="260"/>
      <c r="H159" s="260"/>
      <c r="I159" s="260"/>
      <c r="J159" s="166" t="s">
        <v>1030</v>
      </c>
      <c r="K159" s="168" t="s">
        <v>128</v>
      </c>
      <c r="L159" s="168" t="s">
        <v>90</v>
      </c>
      <c r="M159" s="347"/>
      <c r="N159" s="302"/>
      <c r="O159" s="302"/>
      <c r="P159" s="345"/>
      <c r="Q159" s="302"/>
      <c r="R159" s="345"/>
      <c r="S159" s="302"/>
      <c r="T159" s="369"/>
    </row>
    <row r="160" spans="1:20" s="158" customFormat="1" ht="48.6" customHeight="1" x14ac:dyDescent="0.25">
      <c r="A160" s="275">
        <v>61</v>
      </c>
      <c r="B160" s="275" t="s">
        <v>232</v>
      </c>
      <c r="C160" s="275" t="s">
        <v>1032</v>
      </c>
      <c r="D160" s="275" t="s">
        <v>1033</v>
      </c>
      <c r="E160" s="360" t="s">
        <v>1037</v>
      </c>
      <c r="F160" s="275">
        <v>36</v>
      </c>
      <c r="G160" s="275" t="s">
        <v>1038</v>
      </c>
      <c r="H160" s="341">
        <v>44478</v>
      </c>
      <c r="I160" s="275" t="s">
        <v>611</v>
      </c>
      <c r="J160" s="166" t="s">
        <v>1034</v>
      </c>
      <c r="K160" s="169" t="s">
        <v>152</v>
      </c>
      <c r="L160" s="169" t="s">
        <v>160</v>
      </c>
      <c r="M160" s="346">
        <v>94</v>
      </c>
      <c r="N160" s="301">
        <v>486028.75</v>
      </c>
      <c r="O160" s="301">
        <v>413124.43</v>
      </c>
      <c r="P160" s="344">
        <v>0.85</v>
      </c>
      <c r="Q160" s="301">
        <v>63178.91</v>
      </c>
      <c r="R160" s="344">
        <v>0.13</v>
      </c>
      <c r="S160" s="301">
        <v>9725.41</v>
      </c>
      <c r="T160" s="367">
        <v>0.02</v>
      </c>
    </row>
    <row r="161" spans="1:20" s="158" customFormat="1" ht="64.95" customHeight="1" x14ac:dyDescent="0.25">
      <c r="A161" s="359"/>
      <c r="B161" s="359"/>
      <c r="C161" s="359"/>
      <c r="D161" s="359"/>
      <c r="E161" s="361"/>
      <c r="F161" s="359"/>
      <c r="G161" s="359"/>
      <c r="H161" s="359"/>
      <c r="I161" s="359"/>
      <c r="J161" s="166" t="s">
        <v>1035</v>
      </c>
      <c r="K161" s="169" t="s">
        <v>128</v>
      </c>
      <c r="L161" s="169" t="s">
        <v>67</v>
      </c>
      <c r="M161" s="364"/>
      <c r="N161" s="337"/>
      <c r="O161" s="337"/>
      <c r="P161" s="363"/>
      <c r="Q161" s="337"/>
      <c r="R161" s="363"/>
      <c r="S161" s="337"/>
      <c r="T161" s="368"/>
    </row>
    <row r="162" spans="1:20" s="158" customFormat="1" ht="48.6" customHeight="1" x14ac:dyDescent="0.25">
      <c r="A162" s="276"/>
      <c r="B162" s="276"/>
      <c r="C162" s="276"/>
      <c r="D162" s="276"/>
      <c r="E162" s="362"/>
      <c r="F162" s="276"/>
      <c r="G162" s="276"/>
      <c r="H162" s="276"/>
      <c r="I162" s="276"/>
      <c r="J162" s="166" t="s">
        <v>1036</v>
      </c>
      <c r="K162" s="169" t="s">
        <v>152</v>
      </c>
      <c r="L162" s="169" t="s">
        <v>112</v>
      </c>
      <c r="M162" s="347"/>
      <c r="N162" s="302"/>
      <c r="O162" s="302"/>
      <c r="P162" s="345"/>
      <c r="Q162" s="302"/>
      <c r="R162" s="345"/>
      <c r="S162" s="302"/>
      <c r="T162" s="369"/>
    </row>
    <row r="163" spans="1:20" s="158" customFormat="1" ht="48.6" customHeight="1" x14ac:dyDescent="0.25">
      <c r="A163" s="260">
        <v>62</v>
      </c>
      <c r="B163" s="260" t="s">
        <v>232</v>
      </c>
      <c r="C163" s="275" t="s">
        <v>1039</v>
      </c>
      <c r="D163" s="260" t="s">
        <v>1040</v>
      </c>
      <c r="E163" s="366" t="s">
        <v>1044</v>
      </c>
      <c r="F163" s="260">
        <v>26</v>
      </c>
      <c r="G163" s="260" t="s">
        <v>1041</v>
      </c>
      <c r="H163" s="259">
        <v>44203</v>
      </c>
      <c r="I163" s="260" t="s">
        <v>611</v>
      </c>
      <c r="J163" s="166" t="s">
        <v>1042</v>
      </c>
      <c r="K163" s="170" t="s">
        <v>152</v>
      </c>
      <c r="L163" s="170" t="s">
        <v>112</v>
      </c>
      <c r="M163" s="406">
        <v>91</v>
      </c>
      <c r="N163" s="396">
        <v>508730.23</v>
      </c>
      <c r="O163" s="396">
        <v>432420.68</v>
      </c>
      <c r="P163" s="405">
        <v>0.85</v>
      </c>
      <c r="Q163" s="396">
        <v>66129.87</v>
      </c>
      <c r="R163" s="405">
        <v>0.13</v>
      </c>
      <c r="S163" s="396">
        <v>10179.68</v>
      </c>
      <c r="T163" s="405">
        <v>0.02</v>
      </c>
    </row>
    <row r="164" spans="1:20" s="158" customFormat="1" ht="48.6" customHeight="1" x14ac:dyDescent="0.25">
      <c r="A164" s="260"/>
      <c r="B164" s="260"/>
      <c r="C164" s="276"/>
      <c r="D164" s="260"/>
      <c r="E164" s="366"/>
      <c r="F164" s="260"/>
      <c r="G164" s="260"/>
      <c r="H164" s="260"/>
      <c r="I164" s="260"/>
      <c r="J164" s="166" t="s">
        <v>1043</v>
      </c>
      <c r="K164" s="170" t="s">
        <v>128</v>
      </c>
      <c r="L164" s="170" t="s">
        <v>259</v>
      </c>
      <c r="M164" s="406"/>
      <c r="N164" s="396"/>
      <c r="O164" s="396"/>
      <c r="P164" s="405"/>
      <c r="Q164" s="396"/>
      <c r="R164" s="405"/>
      <c r="S164" s="396"/>
      <c r="T164" s="405"/>
    </row>
    <row r="165" spans="1:20" s="158" customFormat="1" ht="43.95" customHeight="1" x14ac:dyDescent="0.25">
      <c r="A165" s="260">
        <v>63</v>
      </c>
      <c r="B165" s="260" t="s">
        <v>232</v>
      </c>
      <c r="C165" s="275" t="s">
        <v>1045</v>
      </c>
      <c r="D165" s="260" t="s">
        <v>1046</v>
      </c>
      <c r="E165" s="407" t="s">
        <v>1051</v>
      </c>
      <c r="F165" s="260">
        <v>12</v>
      </c>
      <c r="G165" s="260" t="s">
        <v>1047</v>
      </c>
      <c r="H165" s="260" t="s">
        <v>1048</v>
      </c>
      <c r="I165" s="260" t="s">
        <v>611</v>
      </c>
      <c r="J165" s="166" t="s">
        <v>1049</v>
      </c>
      <c r="K165" s="171" t="s">
        <v>152</v>
      </c>
      <c r="L165" s="171" t="s">
        <v>74</v>
      </c>
      <c r="M165" s="346">
        <v>91</v>
      </c>
      <c r="N165" s="301">
        <v>211000.5</v>
      </c>
      <c r="O165" s="301">
        <v>179350.42</v>
      </c>
      <c r="P165" s="344">
        <v>0.85</v>
      </c>
      <c r="Q165" s="301">
        <v>27427.97</v>
      </c>
      <c r="R165" s="344">
        <v>0.13</v>
      </c>
      <c r="S165" s="301">
        <v>4222.1099999999997</v>
      </c>
      <c r="T165" s="344">
        <v>0.02</v>
      </c>
    </row>
    <row r="166" spans="1:20" s="158" customFormat="1" ht="42.6" customHeight="1" x14ac:dyDescent="0.25">
      <c r="A166" s="260"/>
      <c r="B166" s="260"/>
      <c r="C166" s="276"/>
      <c r="D166" s="260"/>
      <c r="E166" s="366"/>
      <c r="F166" s="260"/>
      <c r="G166" s="260"/>
      <c r="H166" s="260"/>
      <c r="I166" s="260"/>
      <c r="J166" s="166" t="s">
        <v>1050</v>
      </c>
      <c r="K166" s="171" t="s">
        <v>128</v>
      </c>
      <c r="L166" s="171" t="s">
        <v>67</v>
      </c>
      <c r="M166" s="347"/>
      <c r="N166" s="302"/>
      <c r="O166" s="302"/>
      <c r="P166" s="345"/>
      <c r="Q166" s="302"/>
      <c r="R166" s="345"/>
      <c r="S166" s="302"/>
      <c r="T166" s="345"/>
    </row>
    <row r="167" spans="1:20" s="158" customFormat="1" ht="58.2" customHeight="1" x14ac:dyDescent="0.25">
      <c r="A167" s="260">
        <v>64</v>
      </c>
      <c r="B167" s="260" t="s">
        <v>232</v>
      </c>
      <c r="C167" s="275" t="s">
        <v>1052</v>
      </c>
      <c r="D167" s="260" t="s">
        <v>1231</v>
      </c>
      <c r="E167" s="366" t="s">
        <v>1055</v>
      </c>
      <c r="F167" s="260">
        <v>41</v>
      </c>
      <c r="G167" s="260" t="s">
        <v>1053</v>
      </c>
      <c r="H167" s="259">
        <v>44678</v>
      </c>
      <c r="I167" s="260" t="s">
        <v>611</v>
      </c>
      <c r="J167" s="166" t="s">
        <v>1054</v>
      </c>
      <c r="K167" s="172" t="s">
        <v>152</v>
      </c>
      <c r="L167" s="172" t="s">
        <v>164</v>
      </c>
      <c r="M167" s="346">
        <v>94</v>
      </c>
      <c r="N167" s="301">
        <v>475700.38</v>
      </c>
      <c r="O167" s="301">
        <v>404345.32</v>
      </c>
      <c r="P167" s="344">
        <v>0.85</v>
      </c>
      <c r="Q167" s="301">
        <v>61836.3</v>
      </c>
      <c r="R167" s="344">
        <v>0.13</v>
      </c>
      <c r="S167" s="301">
        <v>9518.76</v>
      </c>
      <c r="T167" s="344">
        <v>0.02</v>
      </c>
    </row>
    <row r="168" spans="1:20" s="158" customFormat="1" ht="58.2" customHeight="1" x14ac:dyDescent="0.25">
      <c r="A168" s="260"/>
      <c r="B168" s="260"/>
      <c r="C168" s="276"/>
      <c r="D168" s="260"/>
      <c r="E168" s="366"/>
      <c r="F168" s="260"/>
      <c r="G168" s="260"/>
      <c r="H168" s="260"/>
      <c r="I168" s="260"/>
      <c r="J168" s="166" t="s">
        <v>1062</v>
      </c>
      <c r="K168" s="172" t="s">
        <v>128</v>
      </c>
      <c r="L168" s="172" t="s">
        <v>103</v>
      </c>
      <c r="M168" s="347"/>
      <c r="N168" s="302"/>
      <c r="O168" s="302"/>
      <c r="P168" s="345"/>
      <c r="Q168" s="302"/>
      <c r="R168" s="345"/>
      <c r="S168" s="302"/>
      <c r="T168" s="345"/>
    </row>
    <row r="169" spans="1:20" s="158" customFormat="1" ht="28.8" x14ac:dyDescent="0.25">
      <c r="A169" s="275">
        <v>65</v>
      </c>
      <c r="B169" s="275" t="s">
        <v>232</v>
      </c>
      <c r="C169" s="275" t="s">
        <v>1056</v>
      </c>
      <c r="D169" s="275" t="s">
        <v>1057</v>
      </c>
      <c r="E169" s="288" t="s">
        <v>1064</v>
      </c>
      <c r="F169" s="275">
        <v>34</v>
      </c>
      <c r="G169" s="275" t="s">
        <v>1058</v>
      </c>
      <c r="H169" s="341">
        <v>44476</v>
      </c>
      <c r="I169" s="275" t="s">
        <v>611</v>
      </c>
      <c r="J169" s="166" t="s">
        <v>1059</v>
      </c>
      <c r="K169" s="173" t="s">
        <v>152</v>
      </c>
      <c r="L169" s="173" t="s">
        <v>112</v>
      </c>
      <c r="M169" s="346">
        <v>94</v>
      </c>
      <c r="N169" s="301">
        <v>479655.05</v>
      </c>
      <c r="O169" s="301">
        <v>407706.78</v>
      </c>
      <c r="P169" s="344">
        <v>0.85</v>
      </c>
      <c r="Q169" s="301">
        <v>62350.400000000001</v>
      </c>
      <c r="R169" s="344">
        <v>0.13</v>
      </c>
      <c r="S169" s="301">
        <v>9597.8700000000008</v>
      </c>
      <c r="T169" s="344">
        <v>0.02</v>
      </c>
    </row>
    <row r="170" spans="1:20" s="158" customFormat="1" ht="28.8" x14ac:dyDescent="0.25">
      <c r="A170" s="359"/>
      <c r="B170" s="359"/>
      <c r="C170" s="359"/>
      <c r="D170" s="359"/>
      <c r="E170" s="361"/>
      <c r="F170" s="359"/>
      <c r="G170" s="359"/>
      <c r="H170" s="359"/>
      <c r="I170" s="359"/>
      <c r="J170" s="166" t="s">
        <v>1060</v>
      </c>
      <c r="K170" s="173" t="s">
        <v>152</v>
      </c>
      <c r="L170" s="173" t="s">
        <v>112</v>
      </c>
      <c r="M170" s="364"/>
      <c r="N170" s="337"/>
      <c r="O170" s="337"/>
      <c r="P170" s="363"/>
      <c r="Q170" s="337"/>
      <c r="R170" s="363"/>
      <c r="S170" s="337"/>
      <c r="T170" s="363"/>
    </row>
    <row r="171" spans="1:20" s="158" customFormat="1" ht="28.8" x14ac:dyDescent="0.25">
      <c r="A171" s="359"/>
      <c r="B171" s="359"/>
      <c r="C171" s="359"/>
      <c r="D171" s="359"/>
      <c r="E171" s="361"/>
      <c r="F171" s="359"/>
      <c r="G171" s="359"/>
      <c r="H171" s="359"/>
      <c r="I171" s="359"/>
      <c r="J171" s="166" t="s">
        <v>1061</v>
      </c>
      <c r="K171" s="173" t="s">
        <v>152</v>
      </c>
      <c r="L171" s="173" t="s">
        <v>164</v>
      </c>
      <c r="M171" s="364"/>
      <c r="N171" s="337"/>
      <c r="O171" s="337"/>
      <c r="P171" s="363"/>
      <c r="Q171" s="337"/>
      <c r="R171" s="363"/>
      <c r="S171" s="337"/>
      <c r="T171" s="363"/>
    </row>
    <row r="172" spans="1:20" s="158" customFormat="1" ht="28.8" x14ac:dyDescent="0.25">
      <c r="A172" s="359"/>
      <c r="B172" s="359"/>
      <c r="C172" s="359"/>
      <c r="D172" s="359"/>
      <c r="E172" s="361"/>
      <c r="F172" s="359"/>
      <c r="G172" s="359"/>
      <c r="H172" s="359"/>
      <c r="I172" s="359"/>
      <c r="J172" s="166" t="s">
        <v>1062</v>
      </c>
      <c r="K172" s="173" t="s">
        <v>128</v>
      </c>
      <c r="L172" s="173" t="s">
        <v>103</v>
      </c>
      <c r="M172" s="364"/>
      <c r="N172" s="337"/>
      <c r="O172" s="337"/>
      <c r="P172" s="363"/>
      <c r="Q172" s="337"/>
      <c r="R172" s="363"/>
      <c r="S172" s="337"/>
      <c r="T172" s="363"/>
    </row>
    <row r="173" spans="1:20" s="158" customFormat="1" ht="28.8" x14ac:dyDescent="0.25">
      <c r="A173" s="276"/>
      <c r="B173" s="276"/>
      <c r="C173" s="276"/>
      <c r="D173" s="276"/>
      <c r="E173" s="362"/>
      <c r="F173" s="276"/>
      <c r="G173" s="276"/>
      <c r="H173" s="276"/>
      <c r="I173" s="276"/>
      <c r="J173" s="166" t="s">
        <v>1063</v>
      </c>
      <c r="K173" s="173" t="s">
        <v>128</v>
      </c>
      <c r="L173" s="173" t="s">
        <v>140</v>
      </c>
      <c r="M173" s="347"/>
      <c r="N173" s="302"/>
      <c r="O173" s="302"/>
      <c r="P173" s="345"/>
      <c r="Q173" s="302"/>
      <c r="R173" s="345"/>
      <c r="S173" s="302"/>
      <c r="T173" s="345"/>
    </row>
    <row r="174" spans="1:20" s="158" customFormat="1" ht="67.2" customHeight="1" x14ac:dyDescent="0.25">
      <c r="A174" s="260">
        <v>66</v>
      </c>
      <c r="B174" s="260" t="s">
        <v>232</v>
      </c>
      <c r="C174" s="260" t="s">
        <v>1159</v>
      </c>
      <c r="D174" s="260" t="s">
        <v>1160</v>
      </c>
      <c r="E174" s="366" t="s">
        <v>1161</v>
      </c>
      <c r="F174" s="260">
        <v>36</v>
      </c>
      <c r="G174" s="260" t="s">
        <v>1162</v>
      </c>
      <c r="H174" s="260" t="s">
        <v>1163</v>
      </c>
      <c r="I174" s="260" t="s">
        <v>611</v>
      </c>
      <c r="J174" s="166" t="s">
        <v>87</v>
      </c>
      <c r="K174" s="180" t="s">
        <v>152</v>
      </c>
      <c r="L174" s="180" t="s">
        <v>88</v>
      </c>
      <c r="M174" s="346">
        <v>94</v>
      </c>
      <c r="N174" s="301">
        <v>1499902.7</v>
      </c>
      <c r="O174" s="301">
        <v>1274917.29</v>
      </c>
      <c r="P174" s="344">
        <v>0.85</v>
      </c>
      <c r="Q174" s="301">
        <v>194972.36</v>
      </c>
      <c r="R174" s="344">
        <v>0.13</v>
      </c>
      <c r="S174" s="301">
        <v>30013.05</v>
      </c>
      <c r="T174" s="344">
        <v>0.02</v>
      </c>
    </row>
    <row r="175" spans="1:20" s="158" customFormat="1" ht="67.2" customHeight="1" x14ac:dyDescent="0.25">
      <c r="A175" s="260"/>
      <c r="B175" s="260"/>
      <c r="C175" s="260"/>
      <c r="D175" s="260"/>
      <c r="E175" s="366"/>
      <c r="F175" s="260"/>
      <c r="G175" s="260"/>
      <c r="H175" s="260"/>
      <c r="I175" s="260"/>
      <c r="J175" s="166" t="s">
        <v>1164</v>
      </c>
      <c r="K175" s="180" t="s">
        <v>128</v>
      </c>
      <c r="L175" s="180" t="s">
        <v>90</v>
      </c>
      <c r="M175" s="347"/>
      <c r="N175" s="302"/>
      <c r="O175" s="302"/>
      <c r="P175" s="345"/>
      <c r="Q175" s="302"/>
      <c r="R175" s="345"/>
      <c r="S175" s="302"/>
      <c r="T175" s="345"/>
    </row>
    <row r="176" spans="1:20" s="158" customFormat="1" ht="41.4" customHeight="1" x14ac:dyDescent="0.25">
      <c r="A176" s="275">
        <v>67</v>
      </c>
      <c r="B176" s="275" t="s">
        <v>232</v>
      </c>
      <c r="C176" s="275" t="s">
        <v>1165</v>
      </c>
      <c r="D176" s="275" t="s">
        <v>1166</v>
      </c>
      <c r="E176" s="360" t="s">
        <v>1171</v>
      </c>
      <c r="F176" s="275">
        <v>48</v>
      </c>
      <c r="G176" s="275" t="s">
        <v>1167</v>
      </c>
      <c r="H176" s="341">
        <v>44937</v>
      </c>
      <c r="I176" s="275" t="s">
        <v>611</v>
      </c>
      <c r="J176" s="166" t="s">
        <v>1168</v>
      </c>
      <c r="K176" s="181" t="s">
        <v>152</v>
      </c>
      <c r="L176" s="181" t="s">
        <v>112</v>
      </c>
      <c r="M176" s="346">
        <v>94</v>
      </c>
      <c r="N176" s="301">
        <v>1499991.21</v>
      </c>
      <c r="O176" s="301">
        <v>1274992.51</v>
      </c>
      <c r="P176" s="344">
        <v>0.85</v>
      </c>
      <c r="Q176" s="301">
        <v>194983.89</v>
      </c>
      <c r="R176" s="344">
        <v>0.13</v>
      </c>
      <c r="S176" s="301">
        <v>30014.81</v>
      </c>
      <c r="T176" s="344">
        <v>0.02</v>
      </c>
    </row>
    <row r="177" spans="1:20" s="158" customFormat="1" ht="41.4" customHeight="1" x14ac:dyDescent="0.25">
      <c r="A177" s="359"/>
      <c r="B177" s="359"/>
      <c r="C177" s="359"/>
      <c r="D177" s="359"/>
      <c r="E177" s="361"/>
      <c r="F177" s="359"/>
      <c r="G177" s="359"/>
      <c r="H177" s="359"/>
      <c r="I177" s="359"/>
      <c r="J177" s="166" t="s">
        <v>1169</v>
      </c>
      <c r="K177" s="181" t="s">
        <v>128</v>
      </c>
      <c r="L177" s="181" t="s">
        <v>259</v>
      </c>
      <c r="M177" s="364"/>
      <c r="N177" s="337"/>
      <c r="O177" s="337"/>
      <c r="P177" s="363"/>
      <c r="Q177" s="337"/>
      <c r="R177" s="363"/>
      <c r="S177" s="337"/>
      <c r="T177" s="363"/>
    </row>
    <row r="178" spans="1:20" s="158" customFormat="1" ht="41.4" customHeight="1" x14ac:dyDescent="0.25">
      <c r="A178" s="276"/>
      <c r="B178" s="276"/>
      <c r="C178" s="276"/>
      <c r="D178" s="276"/>
      <c r="E178" s="362"/>
      <c r="F178" s="276"/>
      <c r="G178" s="276"/>
      <c r="H178" s="276"/>
      <c r="I178" s="276"/>
      <c r="J178" s="166" t="s">
        <v>1170</v>
      </c>
      <c r="K178" s="181" t="s">
        <v>152</v>
      </c>
      <c r="L178" s="181" t="s">
        <v>112</v>
      </c>
      <c r="M178" s="347"/>
      <c r="N178" s="302"/>
      <c r="O178" s="302"/>
      <c r="P178" s="345"/>
      <c r="Q178" s="302"/>
      <c r="R178" s="345"/>
      <c r="S178" s="302"/>
      <c r="T178" s="345"/>
    </row>
    <row r="179" spans="1:20" s="196" customFormat="1" ht="81.599999999999994" customHeight="1" x14ac:dyDescent="0.25">
      <c r="A179" s="270">
        <v>68</v>
      </c>
      <c r="B179" s="270" t="s">
        <v>232</v>
      </c>
      <c r="C179" s="270" t="s">
        <v>1203</v>
      </c>
      <c r="D179" s="270" t="s">
        <v>1204</v>
      </c>
      <c r="E179" s="311" t="s">
        <v>1205</v>
      </c>
      <c r="F179" s="357" t="s">
        <v>1287</v>
      </c>
      <c r="G179" s="270" t="s">
        <v>1206</v>
      </c>
      <c r="H179" s="277">
        <v>45096</v>
      </c>
      <c r="I179" s="270" t="s">
        <v>612</v>
      </c>
      <c r="J179" s="198" t="s">
        <v>1207</v>
      </c>
      <c r="K179" s="197" t="s">
        <v>152</v>
      </c>
      <c r="L179" s="197" t="s">
        <v>108</v>
      </c>
      <c r="M179" s="256">
        <v>91</v>
      </c>
      <c r="N179" s="358">
        <v>419379.44</v>
      </c>
      <c r="O179" s="252">
        <v>356472.52</v>
      </c>
      <c r="P179" s="254">
        <v>0.85</v>
      </c>
      <c r="Q179" s="252">
        <v>54515.15</v>
      </c>
      <c r="R179" s="254">
        <v>0.13</v>
      </c>
      <c r="S179" s="252">
        <v>8391.77</v>
      </c>
      <c r="T179" s="254">
        <v>0.02</v>
      </c>
    </row>
    <row r="180" spans="1:20" s="196" customFormat="1" ht="75" customHeight="1" x14ac:dyDescent="0.25">
      <c r="A180" s="271"/>
      <c r="B180" s="271"/>
      <c r="C180" s="271"/>
      <c r="D180" s="271"/>
      <c r="E180" s="299"/>
      <c r="F180" s="357"/>
      <c r="G180" s="271"/>
      <c r="H180" s="271"/>
      <c r="I180" s="271"/>
      <c r="J180" s="198" t="s">
        <v>1208</v>
      </c>
      <c r="K180" s="197" t="s">
        <v>128</v>
      </c>
      <c r="L180" s="197" t="s">
        <v>1209</v>
      </c>
      <c r="M180" s="257"/>
      <c r="N180" s="358"/>
      <c r="O180" s="253"/>
      <c r="P180" s="255"/>
      <c r="Q180" s="253"/>
      <c r="R180" s="255"/>
      <c r="S180" s="253"/>
      <c r="T180" s="255"/>
    </row>
    <row r="181" spans="1:20" ht="14.4" customHeight="1" x14ac:dyDescent="0.25">
      <c r="A181" s="306" t="s">
        <v>186</v>
      </c>
      <c r="B181" s="307"/>
      <c r="C181" s="307"/>
      <c r="D181" s="307"/>
      <c r="E181" s="307"/>
      <c r="F181" s="307"/>
      <c r="G181" s="307"/>
      <c r="H181" s="307"/>
      <c r="I181" s="307"/>
      <c r="J181" s="307"/>
      <c r="K181" s="307"/>
      <c r="L181" s="330"/>
      <c r="M181" s="18"/>
      <c r="N181" s="27">
        <f>SUM(N8:N180)</f>
        <v>60382044.149999984</v>
      </c>
      <c r="O181" s="27">
        <f>SUM(O8:O180)</f>
        <v>51324737.032999992</v>
      </c>
      <c r="P181" s="27"/>
      <c r="Q181" s="27">
        <f>SUM(Q8:Q180)</f>
        <v>7849284.3833999988</v>
      </c>
      <c r="R181" s="27"/>
      <c r="S181" s="27">
        <f>SUM(S8:S180)</f>
        <v>1208022.7336000004</v>
      </c>
      <c r="T181" s="27"/>
    </row>
    <row r="182" spans="1:20" ht="14.4" x14ac:dyDescent="0.25">
      <c r="A182" s="306" t="s">
        <v>187</v>
      </c>
      <c r="B182" s="307"/>
      <c r="C182" s="307"/>
      <c r="D182" s="307"/>
      <c r="E182" s="307"/>
      <c r="F182" s="307"/>
      <c r="G182" s="307"/>
      <c r="H182" s="307"/>
      <c r="I182" s="307"/>
      <c r="J182" s="307"/>
      <c r="K182" s="307"/>
      <c r="L182" s="307"/>
      <c r="M182" s="307"/>
      <c r="N182" s="307"/>
      <c r="O182" s="307"/>
      <c r="P182" s="307"/>
      <c r="Q182" s="307"/>
      <c r="R182" s="307"/>
      <c r="S182" s="307"/>
      <c r="T182" s="308"/>
    </row>
    <row r="183" spans="1:20" ht="28.8" x14ac:dyDescent="0.25">
      <c r="A183" s="272">
        <v>1</v>
      </c>
      <c r="B183" s="270" t="s">
        <v>188</v>
      </c>
      <c r="C183" s="270" t="s">
        <v>1096</v>
      </c>
      <c r="D183" s="270" t="s">
        <v>189</v>
      </c>
      <c r="E183" s="311" t="s">
        <v>190</v>
      </c>
      <c r="F183" s="270">
        <v>18</v>
      </c>
      <c r="G183" s="270" t="s">
        <v>71</v>
      </c>
      <c r="H183" s="270" t="s">
        <v>144</v>
      </c>
      <c r="I183" s="270" t="s">
        <v>611</v>
      </c>
      <c r="J183" s="77" t="s">
        <v>191</v>
      </c>
      <c r="K183" s="65" t="s">
        <v>63</v>
      </c>
      <c r="L183" s="65" t="s">
        <v>74</v>
      </c>
      <c r="M183" s="256">
        <v>86</v>
      </c>
      <c r="N183" s="301">
        <v>258191.52</v>
      </c>
      <c r="O183" s="252">
        <f>N183*85%</f>
        <v>219462.79199999999</v>
      </c>
      <c r="P183" s="254">
        <v>0.85</v>
      </c>
      <c r="Q183" s="252">
        <f>N183*13%</f>
        <v>33564.897599999997</v>
      </c>
      <c r="R183" s="254">
        <v>0.13</v>
      </c>
      <c r="S183" s="252">
        <f>N183*2%</f>
        <v>5163.8303999999998</v>
      </c>
      <c r="T183" s="316">
        <v>0.02</v>
      </c>
    </row>
    <row r="184" spans="1:20" ht="32.25" customHeight="1" x14ac:dyDescent="0.25">
      <c r="A184" s="273"/>
      <c r="B184" s="329"/>
      <c r="C184" s="329"/>
      <c r="D184" s="329"/>
      <c r="E184" s="328"/>
      <c r="F184" s="329"/>
      <c r="G184" s="329"/>
      <c r="H184" s="329"/>
      <c r="I184" s="329"/>
      <c r="J184" s="77" t="s">
        <v>192</v>
      </c>
      <c r="K184" s="65" t="s">
        <v>128</v>
      </c>
      <c r="L184" s="65" t="s">
        <v>140</v>
      </c>
      <c r="M184" s="267"/>
      <c r="N184" s="337"/>
      <c r="O184" s="266"/>
      <c r="P184" s="265"/>
      <c r="Q184" s="266"/>
      <c r="R184" s="265"/>
      <c r="S184" s="266"/>
      <c r="T184" s="336"/>
    </row>
    <row r="185" spans="1:20" ht="70.5" customHeight="1" x14ac:dyDescent="0.25">
      <c r="A185" s="274"/>
      <c r="B185" s="271"/>
      <c r="C185" s="271"/>
      <c r="D185" s="271"/>
      <c r="E185" s="299"/>
      <c r="F185" s="271"/>
      <c r="G185" s="271"/>
      <c r="H185" s="271"/>
      <c r="I185" s="271"/>
      <c r="J185" s="77" t="s">
        <v>116</v>
      </c>
      <c r="K185" s="65" t="s">
        <v>63</v>
      </c>
      <c r="L185" s="65" t="s">
        <v>74</v>
      </c>
      <c r="M185" s="257"/>
      <c r="N185" s="302"/>
      <c r="O185" s="253"/>
      <c r="P185" s="255"/>
      <c r="Q185" s="253"/>
      <c r="R185" s="255"/>
      <c r="S185" s="253"/>
      <c r="T185" s="317"/>
    </row>
    <row r="186" spans="1:20" ht="62.25" customHeight="1" x14ac:dyDescent="0.25">
      <c r="A186" s="272">
        <v>2</v>
      </c>
      <c r="B186" s="270" t="s">
        <v>193</v>
      </c>
      <c r="C186" s="270" t="s">
        <v>1097</v>
      </c>
      <c r="D186" s="270" t="s">
        <v>194</v>
      </c>
      <c r="E186" s="311" t="s">
        <v>195</v>
      </c>
      <c r="F186" s="270">
        <v>29</v>
      </c>
      <c r="G186" s="270" t="s">
        <v>196</v>
      </c>
      <c r="H186" s="270" t="s">
        <v>687</v>
      </c>
      <c r="I186" s="270" t="s">
        <v>611</v>
      </c>
      <c r="J186" s="77" t="s">
        <v>197</v>
      </c>
      <c r="K186" s="65" t="s">
        <v>128</v>
      </c>
      <c r="L186" s="65" t="s">
        <v>162</v>
      </c>
      <c r="M186" s="256">
        <v>86</v>
      </c>
      <c r="N186" s="301">
        <v>1162818.31</v>
      </c>
      <c r="O186" s="252">
        <f>N186*P186</f>
        <v>988395.56350000005</v>
      </c>
      <c r="P186" s="254">
        <v>0.85</v>
      </c>
      <c r="Q186" s="252">
        <f>N186*R186</f>
        <v>151166.38030000002</v>
      </c>
      <c r="R186" s="254">
        <v>0.13</v>
      </c>
      <c r="S186" s="252">
        <f>N186*T186</f>
        <v>23256.3662</v>
      </c>
      <c r="T186" s="316">
        <v>0.02</v>
      </c>
    </row>
    <row r="187" spans="1:20" ht="55.5" customHeight="1" x14ac:dyDescent="0.25">
      <c r="A187" s="274"/>
      <c r="B187" s="271"/>
      <c r="C187" s="271"/>
      <c r="D187" s="271"/>
      <c r="E187" s="299"/>
      <c r="F187" s="271"/>
      <c r="G187" s="271"/>
      <c r="H187" s="271"/>
      <c r="I187" s="271"/>
      <c r="J187" s="77" t="s">
        <v>198</v>
      </c>
      <c r="K187" s="65" t="s">
        <v>152</v>
      </c>
      <c r="L187" s="65" t="s">
        <v>199</v>
      </c>
      <c r="M187" s="257"/>
      <c r="N187" s="302"/>
      <c r="O187" s="253"/>
      <c r="P187" s="255"/>
      <c r="Q187" s="253"/>
      <c r="R187" s="255"/>
      <c r="S187" s="253"/>
      <c r="T187" s="317"/>
    </row>
    <row r="188" spans="1:20" ht="14.4" x14ac:dyDescent="0.25">
      <c r="A188" s="306" t="s">
        <v>200</v>
      </c>
      <c r="B188" s="307"/>
      <c r="C188" s="307"/>
      <c r="D188" s="307"/>
      <c r="E188" s="307"/>
      <c r="F188" s="307"/>
      <c r="G188" s="307"/>
      <c r="H188" s="307"/>
      <c r="I188" s="307"/>
      <c r="J188" s="307"/>
      <c r="K188" s="307"/>
      <c r="L188" s="330"/>
      <c r="M188" s="18"/>
      <c r="N188" s="27">
        <f>SUM(N182:N187)</f>
        <v>1421009.83</v>
      </c>
      <c r="O188" s="18">
        <f>SUM(O182:O187)</f>
        <v>1207858.3555000001</v>
      </c>
      <c r="P188" s="18"/>
      <c r="Q188" s="18">
        <f>SUM(Q182:Q187)</f>
        <v>184731.27790000002</v>
      </c>
      <c r="R188" s="18"/>
      <c r="S188" s="18">
        <f>SUM(S182:S187)</f>
        <v>28420.196599999999</v>
      </c>
      <c r="T188" s="28"/>
    </row>
    <row r="189" spans="1:20" ht="15" thickBot="1" x14ac:dyDescent="0.35">
      <c r="A189" s="400" t="s">
        <v>201</v>
      </c>
      <c r="B189" s="401"/>
      <c r="C189" s="401"/>
      <c r="D189" s="401"/>
      <c r="E189" s="401"/>
      <c r="F189" s="401"/>
      <c r="G189" s="401"/>
      <c r="H189" s="401"/>
      <c r="I189" s="401"/>
      <c r="J189" s="401"/>
      <c r="K189" s="401"/>
      <c r="L189" s="402"/>
      <c r="M189" s="29"/>
      <c r="N189" s="29">
        <f>N181+N188</f>
        <v>61803053.979999982</v>
      </c>
      <c r="O189" s="29">
        <f>O181+O188</f>
        <v>52532595.38849999</v>
      </c>
      <c r="P189" s="30"/>
      <c r="Q189" s="29">
        <f>Q181+Q188</f>
        <v>8034015.6612999989</v>
      </c>
      <c r="R189" s="30"/>
      <c r="S189" s="29">
        <f>S181+S188</f>
        <v>1236442.9302000003</v>
      </c>
      <c r="T189" s="31"/>
    </row>
    <row r="191" spans="1:20" ht="13.2" customHeight="1" x14ac:dyDescent="0.25">
      <c r="A191" s="334" t="s">
        <v>1292</v>
      </c>
      <c r="B191" s="335"/>
      <c r="C191" s="335"/>
      <c r="D191" s="335"/>
      <c r="E191" s="335"/>
      <c r="F191" s="335"/>
      <c r="G191" s="335"/>
      <c r="H191" s="335"/>
      <c r="I191" s="335"/>
      <c r="J191" s="335"/>
      <c r="K191" s="335"/>
      <c r="L191" s="335"/>
      <c r="M191" s="335"/>
      <c r="N191" s="335"/>
      <c r="O191" s="335"/>
      <c r="P191" s="335"/>
      <c r="Q191" s="335"/>
      <c r="R191" s="335"/>
      <c r="S191" s="335"/>
      <c r="T191" s="335"/>
    </row>
    <row r="192" spans="1:20" ht="13.2" customHeight="1" x14ac:dyDescent="0.25">
      <c r="A192" s="335"/>
      <c r="B192" s="335"/>
      <c r="C192" s="335"/>
      <c r="D192" s="335"/>
      <c r="E192" s="335"/>
      <c r="F192" s="335"/>
      <c r="G192" s="335"/>
      <c r="H192" s="335"/>
      <c r="I192" s="335"/>
      <c r="J192" s="335"/>
      <c r="K192" s="335"/>
      <c r="L192" s="335"/>
      <c r="M192" s="335"/>
      <c r="N192" s="335"/>
      <c r="O192" s="335"/>
      <c r="P192" s="335"/>
      <c r="Q192" s="335"/>
      <c r="R192" s="335"/>
      <c r="S192" s="335"/>
      <c r="T192" s="335"/>
    </row>
    <row r="198" spans="17:20" x14ac:dyDescent="0.25">
      <c r="T198" s="24"/>
    </row>
    <row r="205" spans="17:20" x14ac:dyDescent="0.25">
      <c r="Q205" s="24"/>
    </row>
  </sheetData>
  <autoFilter ref="A1:T189"/>
  <mergeCells count="1212">
    <mergeCell ref="I174:I175"/>
    <mergeCell ref="H174:H175"/>
    <mergeCell ref="G174:G175"/>
    <mergeCell ref="F174:F175"/>
    <mergeCell ref="E174:E175"/>
    <mergeCell ref="D174:D175"/>
    <mergeCell ref="C174:C175"/>
    <mergeCell ref="B174:B175"/>
    <mergeCell ref="A174:A175"/>
    <mergeCell ref="S174:S175"/>
    <mergeCell ref="R174:R175"/>
    <mergeCell ref="Q174:Q175"/>
    <mergeCell ref="P174:P175"/>
    <mergeCell ref="O174:O175"/>
    <mergeCell ref="N174:N175"/>
    <mergeCell ref="M174:M175"/>
    <mergeCell ref="T174:T175"/>
    <mergeCell ref="D160:D162"/>
    <mergeCell ref="B160:B162"/>
    <mergeCell ref="A160:A162"/>
    <mergeCell ref="T160:T162"/>
    <mergeCell ref="S160:S162"/>
    <mergeCell ref="D156:D159"/>
    <mergeCell ref="B156:B159"/>
    <mergeCell ref="A156:A159"/>
    <mergeCell ref="T156:T159"/>
    <mergeCell ref="S156:S159"/>
    <mergeCell ref="R160:R162"/>
    <mergeCell ref="R156:R159"/>
    <mergeCell ref="Q156:Q159"/>
    <mergeCell ref="P156:P159"/>
    <mergeCell ref="O156:O159"/>
    <mergeCell ref="N156:N159"/>
    <mergeCell ref="Q160:Q162"/>
    <mergeCell ref="P160:P162"/>
    <mergeCell ref="O160:O162"/>
    <mergeCell ref="I156:I159"/>
    <mergeCell ref="H156:H159"/>
    <mergeCell ref="G156:G159"/>
    <mergeCell ref="F156:F159"/>
    <mergeCell ref="E156:E159"/>
    <mergeCell ref="I160:I162"/>
    <mergeCell ref="H160:H162"/>
    <mergeCell ref="G160:G162"/>
    <mergeCell ref="F160:F162"/>
    <mergeCell ref="E160:E162"/>
    <mergeCell ref="C156:C159"/>
    <mergeCell ref="C160:C162"/>
    <mergeCell ref="O165:O166"/>
    <mergeCell ref="P165:P166"/>
    <mergeCell ref="Q165:Q166"/>
    <mergeCell ref="R165:R166"/>
    <mergeCell ref="S165:S166"/>
    <mergeCell ref="T165:T166"/>
    <mergeCell ref="B163:B164"/>
    <mergeCell ref="A163:A164"/>
    <mergeCell ref="T163:T164"/>
    <mergeCell ref="S163:S164"/>
    <mergeCell ref="R163:R164"/>
    <mergeCell ref="Q163:Q164"/>
    <mergeCell ref="P163:P164"/>
    <mergeCell ref="O163:O164"/>
    <mergeCell ref="N163:N164"/>
    <mergeCell ref="M163:M164"/>
    <mergeCell ref="I165:I166"/>
    <mergeCell ref="H165:H166"/>
    <mergeCell ref="G165:G166"/>
    <mergeCell ref="F165:F166"/>
    <mergeCell ref="E165:E166"/>
    <mergeCell ref="D163:D164"/>
    <mergeCell ref="D165:D166"/>
    <mergeCell ref="B165:B166"/>
    <mergeCell ref="A165:A166"/>
    <mergeCell ref="C163:C164"/>
    <mergeCell ref="C165:C166"/>
    <mergeCell ref="B124:B125"/>
    <mergeCell ref="A124:A125"/>
    <mergeCell ref="T124:T125"/>
    <mergeCell ref="S124:S125"/>
    <mergeCell ref="R124:R125"/>
    <mergeCell ref="Q124:Q125"/>
    <mergeCell ref="P124:P125"/>
    <mergeCell ref="O124:O125"/>
    <mergeCell ref="M154:M155"/>
    <mergeCell ref="M124:M125"/>
    <mergeCell ref="T128:T129"/>
    <mergeCell ref="S128:S129"/>
    <mergeCell ref="R128:R129"/>
    <mergeCell ref="Q128:Q129"/>
    <mergeCell ref="P128:P129"/>
    <mergeCell ref="O128:O129"/>
    <mergeCell ref="N128:N129"/>
    <mergeCell ref="M128:M129"/>
    <mergeCell ref="T126:T127"/>
    <mergeCell ref="O126:O127"/>
    <mergeCell ref="T132:T133"/>
    <mergeCell ref="S132:S133"/>
    <mergeCell ref="Q132:Q133"/>
    <mergeCell ref="R132:R133"/>
    <mergeCell ref="I128:I129"/>
    <mergeCell ref="H128:H129"/>
    <mergeCell ref="G128:G129"/>
    <mergeCell ref="F128:F129"/>
    <mergeCell ref="E128:E129"/>
    <mergeCell ref="D128:D129"/>
    <mergeCell ref="B130:B131"/>
    <mergeCell ref="A130:A131"/>
    <mergeCell ref="T86:T88"/>
    <mergeCell ref="S86:S88"/>
    <mergeCell ref="R86:R88"/>
    <mergeCell ref="Q86:Q88"/>
    <mergeCell ref="P86:P88"/>
    <mergeCell ref="A89:A90"/>
    <mergeCell ref="S89:S90"/>
    <mergeCell ref="R89:R90"/>
    <mergeCell ref="Q89:Q90"/>
    <mergeCell ref="I122:I123"/>
    <mergeCell ref="H122:H123"/>
    <mergeCell ref="G122:G123"/>
    <mergeCell ref="F122:F123"/>
    <mergeCell ref="E122:E123"/>
    <mergeCell ref="D122:D123"/>
    <mergeCell ref="B122:B123"/>
    <mergeCell ref="A122:A123"/>
    <mergeCell ref="T122:T123"/>
    <mergeCell ref="P122:P123"/>
    <mergeCell ref="O122:O123"/>
    <mergeCell ref="N122:N123"/>
    <mergeCell ref="M122:M123"/>
    <mergeCell ref="F120:F121"/>
    <mergeCell ref="E120:E121"/>
    <mergeCell ref="D120:D121"/>
    <mergeCell ref="B120:B121"/>
    <mergeCell ref="A120:A121"/>
    <mergeCell ref="I120:I121"/>
    <mergeCell ref="M120:M121"/>
    <mergeCell ref="T89:T90"/>
    <mergeCell ref="I91:I92"/>
    <mergeCell ref="H91:H92"/>
    <mergeCell ref="B79:B80"/>
    <mergeCell ref="A79:A80"/>
    <mergeCell ref="E86:E88"/>
    <mergeCell ref="D86:D88"/>
    <mergeCell ref="B86:B88"/>
    <mergeCell ref="A86:A88"/>
    <mergeCell ref="O86:O88"/>
    <mergeCell ref="N86:N88"/>
    <mergeCell ref="M86:M88"/>
    <mergeCell ref="D81:D85"/>
    <mergeCell ref="B81:B85"/>
    <mergeCell ref="A81:A85"/>
    <mergeCell ref="E81:E85"/>
    <mergeCell ref="I81:I85"/>
    <mergeCell ref="H81:H85"/>
    <mergeCell ref="G81:G85"/>
    <mergeCell ref="F81:F85"/>
    <mergeCell ref="I86:I88"/>
    <mergeCell ref="H86:H88"/>
    <mergeCell ref="G86:G88"/>
    <mergeCell ref="F86:F88"/>
    <mergeCell ref="O81:O85"/>
    <mergeCell ref="N81:N85"/>
    <mergeCell ref="M81:M85"/>
    <mergeCell ref="I79:I80"/>
    <mergeCell ref="H79:H80"/>
    <mergeCell ref="G79:G80"/>
    <mergeCell ref="F79:F80"/>
    <mergeCell ref="E79:E80"/>
    <mergeCell ref="D79:D80"/>
    <mergeCell ref="T76:T78"/>
    <mergeCell ref="S76:S78"/>
    <mergeCell ref="R76:R78"/>
    <mergeCell ref="Q76:Q78"/>
    <mergeCell ref="P76:P78"/>
    <mergeCell ref="O76:O78"/>
    <mergeCell ref="N76:N78"/>
    <mergeCell ref="M76:M78"/>
    <mergeCell ref="R79:R80"/>
    <mergeCell ref="Q79:Q80"/>
    <mergeCell ref="P79:P80"/>
    <mergeCell ref="O79:O80"/>
    <mergeCell ref="N79:N80"/>
    <mergeCell ref="M79:M80"/>
    <mergeCell ref="T79:T80"/>
    <mergeCell ref="S79:S80"/>
    <mergeCell ref="T81:T85"/>
    <mergeCell ref="S81:S85"/>
    <mergeCell ref="R81:R85"/>
    <mergeCell ref="Q81:Q85"/>
    <mergeCell ref="P81:P85"/>
    <mergeCell ref="A67:A69"/>
    <mergeCell ref="R72:R73"/>
    <mergeCell ref="Q72:Q73"/>
    <mergeCell ref="P72:P73"/>
    <mergeCell ref="O72:O73"/>
    <mergeCell ref="N72:N73"/>
    <mergeCell ref="T72:T73"/>
    <mergeCell ref="S72:S73"/>
    <mergeCell ref="I74:I75"/>
    <mergeCell ref="H74:H75"/>
    <mergeCell ref="I72:I73"/>
    <mergeCell ref="H72:H73"/>
    <mergeCell ref="G74:G75"/>
    <mergeCell ref="F74:F75"/>
    <mergeCell ref="E74:E75"/>
    <mergeCell ref="D74:D75"/>
    <mergeCell ref="B74:B75"/>
    <mergeCell ref="A74:A75"/>
    <mergeCell ref="T74:T75"/>
    <mergeCell ref="S74:S75"/>
    <mergeCell ref="R74:R75"/>
    <mergeCell ref="Q74:Q75"/>
    <mergeCell ref="P74:P75"/>
    <mergeCell ref="O74:O75"/>
    <mergeCell ref="N67:N69"/>
    <mergeCell ref="O67:O69"/>
    <mergeCell ref="P67:P69"/>
    <mergeCell ref="Q67:Q69"/>
    <mergeCell ref="R67:R69"/>
    <mergeCell ref="S67:S69"/>
    <mergeCell ref="T67:T69"/>
    <mergeCell ref="T70:T71"/>
    <mergeCell ref="I63:I64"/>
    <mergeCell ref="H63:H64"/>
    <mergeCell ref="G63:G64"/>
    <mergeCell ref="F63:F64"/>
    <mergeCell ref="E63:E64"/>
    <mergeCell ref="D63:D64"/>
    <mergeCell ref="B63:B64"/>
    <mergeCell ref="A63:A64"/>
    <mergeCell ref="G65:G66"/>
    <mergeCell ref="F65:F66"/>
    <mergeCell ref="E65:E66"/>
    <mergeCell ref="D65:D66"/>
    <mergeCell ref="B65:B66"/>
    <mergeCell ref="A65:A66"/>
    <mergeCell ref="I65:I66"/>
    <mergeCell ref="H65:H66"/>
    <mergeCell ref="T63:T64"/>
    <mergeCell ref="S63:S64"/>
    <mergeCell ref="R63:R64"/>
    <mergeCell ref="Q63:Q64"/>
    <mergeCell ref="P63:P64"/>
    <mergeCell ref="O63:O64"/>
    <mergeCell ref="N63:N64"/>
    <mergeCell ref="M63:M64"/>
    <mergeCell ref="T65:T66"/>
    <mergeCell ref="S65:S66"/>
    <mergeCell ref="R65:R66"/>
    <mergeCell ref="Q65:Q66"/>
    <mergeCell ref="P65:P66"/>
    <mergeCell ref="O65:O66"/>
    <mergeCell ref="N65:N66"/>
    <mergeCell ref="M65:M66"/>
    <mergeCell ref="T58:T59"/>
    <mergeCell ref="S58:S59"/>
    <mergeCell ref="R58:R59"/>
    <mergeCell ref="Q58:Q59"/>
    <mergeCell ref="P58:P59"/>
    <mergeCell ref="O58:O59"/>
    <mergeCell ref="N58:N59"/>
    <mergeCell ref="M58:M59"/>
    <mergeCell ref="T36:T39"/>
    <mergeCell ref="T49:T52"/>
    <mergeCell ref="S49:S52"/>
    <mergeCell ref="R49:R52"/>
    <mergeCell ref="Q40:Q41"/>
    <mergeCell ref="R40:R41"/>
    <mergeCell ref="O44:O46"/>
    <mergeCell ref="T44:T46"/>
    <mergeCell ref="T47:T48"/>
    <mergeCell ref="S47:S48"/>
    <mergeCell ref="R47:R48"/>
    <mergeCell ref="S42:S43"/>
    <mergeCell ref="T42:T43"/>
    <mergeCell ref="P44:P46"/>
    <mergeCell ref="Q44:Q46"/>
    <mergeCell ref="O42:O43"/>
    <mergeCell ref="P42:P43"/>
    <mergeCell ref="Q42:Q43"/>
    <mergeCell ref="R42:R43"/>
    <mergeCell ref="S44:S46"/>
    <mergeCell ref="R44:R46"/>
    <mergeCell ref="Q55:Q57"/>
    <mergeCell ref="O55:O57"/>
    <mergeCell ref="N55:N57"/>
    <mergeCell ref="I1:I2"/>
    <mergeCell ref="I8:I9"/>
    <mergeCell ref="I10:I11"/>
    <mergeCell ref="I12:I13"/>
    <mergeCell ref="I14:I15"/>
    <mergeCell ref="I16:I18"/>
    <mergeCell ref="I19:I22"/>
    <mergeCell ref="I23:I24"/>
    <mergeCell ref="I25:I27"/>
    <mergeCell ref="R23:R24"/>
    <mergeCell ref="S23:S24"/>
    <mergeCell ref="T23:T24"/>
    <mergeCell ref="N23:N24"/>
    <mergeCell ref="O23:O24"/>
    <mergeCell ref="P23:P24"/>
    <mergeCell ref="Q23:Q24"/>
    <mergeCell ref="S40:S41"/>
    <mergeCell ref="T40:T41"/>
    <mergeCell ref="P40:P41"/>
    <mergeCell ref="N16:N18"/>
    <mergeCell ref="O16:O18"/>
    <mergeCell ref="P16:P18"/>
    <mergeCell ref="Q16:Q18"/>
    <mergeCell ref="R16:R18"/>
    <mergeCell ref="S16:S18"/>
    <mergeCell ref="P36:P39"/>
    <mergeCell ref="Q36:Q39"/>
    <mergeCell ref="S33:S35"/>
    <mergeCell ref="S36:S39"/>
    <mergeCell ref="R33:R35"/>
    <mergeCell ref="T28:T29"/>
    <mergeCell ref="N28:N29"/>
    <mergeCell ref="A191:T192"/>
    <mergeCell ref="H186:H187"/>
    <mergeCell ref="M186:M187"/>
    <mergeCell ref="N186:N187"/>
    <mergeCell ref="O186:O187"/>
    <mergeCell ref="P186:P187"/>
    <mergeCell ref="Q186:Q187"/>
    <mergeCell ref="Q183:Q185"/>
    <mergeCell ref="R183:R185"/>
    <mergeCell ref="S183:S185"/>
    <mergeCell ref="T183:T185"/>
    <mergeCell ref="A186:A187"/>
    <mergeCell ref="B186:B187"/>
    <mergeCell ref="D186:D187"/>
    <mergeCell ref="E186:E187"/>
    <mergeCell ref="F186:F187"/>
    <mergeCell ref="G186:G187"/>
    <mergeCell ref="G183:G185"/>
    <mergeCell ref="H183:H185"/>
    <mergeCell ref="M183:M185"/>
    <mergeCell ref="N183:N185"/>
    <mergeCell ref="I183:I185"/>
    <mergeCell ref="I186:I187"/>
    <mergeCell ref="T186:T187"/>
    <mergeCell ref="A188:L188"/>
    <mergeCell ref="A189:L189"/>
    <mergeCell ref="R186:R187"/>
    <mergeCell ref="S186:S187"/>
    <mergeCell ref="C183:C185"/>
    <mergeCell ref="C186:C187"/>
    <mergeCell ref="B47:B48"/>
    <mergeCell ref="A47:A48"/>
    <mergeCell ref="A53:A54"/>
    <mergeCell ref="Q53:Q54"/>
    <mergeCell ref="P53:P54"/>
    <mergeCell ref="I49:I52"/>
    <mergeCell ref="H47:H48"/>
    <mergeCell ref="I47:I48"/>
    <mergeCell ref="Q49:Q52"/>
    <mergeCell ref="P49:P52"/>
    <mergeCell ref="O49:O52"/>
    <mergeCell ref="N49:N52"/>
    <mergeCell ref="M49:M52"/>
    <mergeCell ref="N47:N48"/>
    <mergeCell ref="M47:M48"/>
    <mergeCell ref="Q47:Q48"/>
    <mergeCell ref="P47:P48"/>
    <mergeCell ref="O47:O48"/>
    <mergeCell ref="H49:H52"/>
    <mergeCell ref="G49:G52"/>
    <mergeCell ref="F49:F52"/>
    <mergeCell ref="E49:E52"/>
    <mergeCell ref="D49:D52"/>
    <mergeCell ref="B49:B52"/>
    <mergeCell ref="A49:A52"/>
    <mergeCell ref="C47:C48"/>
    <mergeCell ref="C49:C52"/>
    <mergeCell ref="C53:C54"/>
    <mergeCell ref="B55:B57"/>
    <mergeCell ref="A55:A57"/>
    <mergeCell ref="H58:H59"/>
    <mergeCell ref="G58:G59"/>
    <mergeCell ref="F58:F59"/>
    <mergeCell ref="E58:E59"/>
    <mergeCell ref="D58:D59"/>
    <mergeCell ref="B58:B59"/>
    <mergeCell ref="A58:A59"/>
    <mergeCell ref="D55:D57"/>
    <mergeCell ref="I60:I62"/>
    <mergeCell ref="H60:H62"/>
    <mergeCell ref="G60:G62"/>
    <mergeCell ref="F60:F62"/>
    <mergeCell ref="E60:E62"/>
    <mergeCell ref="O183:O185"/>
    <mergeCell ref="P183:P185"/>
    <mergeCell ref="H55:H57"/>
    <mergeCell ref="G55:G57"/>
    <mergeCell ref="F55:F57"/>
    <mergeCell ref="E55:E57"/>
    <mergeCell ref="I55:I57"/>
    <mergeCell ref="I58:I59"/>
    <mergeCell ref="A181:L181"/>
    <mergeCell ref="A182:T182"/>
    <mergeCell ref="A183:A185"/>
    <mergeCell ref="B183:B185"/>
    <mergeCell ref="D183:D185"/>
    <mergeCell ref="E183:E185"/>
    <mergeCell ref="F183:F185"/>
    <mergeCell ref="T55:T57"/>
    <mergeCell ref="S55:S57"/>
    <mergeCell ref="M55:M57"/>
    <mergeCell ref="D44:D46"/>
    <mergeCell ref="E44:E46"/>
    <mergeCell ref="F44:F46"/>
    <mergeCell ref="G44:G46"/>
    <mergeCell ref="D40:D41"/>
    <mergeCell ref="E40:E41"/>
    <mergeCell ref="I40:I41"/>
    <mergeCell ref="I42:I43"/>
    <mergeCell ref="I44:I46"/>
    <mergeCell ref="F40:F41"/>
    <mergeCell ref="G40:G41"/>
    <mergeCell ref="G47:G48"/>
    <mergeCell ref="F47:F48"/>
    <mergeCell ref="E47:E48"/>
    <mergeCell ref="D47:D48"/>
    <mergeCell ref="H44:H46"/>
    <mergeCell ref="M44:M46"/>
    <mergeCell ref="O33:O35"/>
    <mergeCell ref="G33:G35"/>
    <mergeCell ref="H33:H35"/>
    <mergeCell ref="M33:M35"/>
    <mergeCell ref="G28:G29"/>
    <mergeCell ref="H28:H29"/>
    <mergeCell ref="M28:M29"/>
    <mergeCell ref="I33:I35"/>
    <mergeCell ref="M30:M32"/>
    <mergeCell ref="N44:N46"/>
    <mergeCell ref="H42:H43"/>
    <mergeCell ref="M42:M43"/>
    <mergeCell ref="N42:N43"/>
    <mergeCell ref="N40:N41"/>
    <mergeCell ref="O40:O41"/>
    <mergeCell ref="B42:B43"/>
    <mergeCell ref="D42:D43"/>
    <mergeCell ref="E42:E43"/>
    <mergeCell ref="F42:F43"/>
    <mergeCell ref="G42:G43"/>
    <mergeCell ref="E36:E39"/>
    <mergeCell ref="F36:F39"/>
    <mergeCell ref="G36:G39"/>
    <mergeCell ref="H36:H39"/>
    <mergeCell ref="I36:I39"/>
    <mergeCell ref="N30:N32"/>
    <mergeCell ref="D36:D39"/>
    <mergeCell ref="C44:C46"/>
    <mergeCell ref="H23:H24"/>
    <mergeCell ref="M23:M24"/>
    <mergeCell ref="A23:A24"/>
    <mergeCell ref="B23:B24"/>
    <mergeCell ref="D23:D24"/>
    <mergeCell ref="E23:E24"/>
    <mergeCell ref="F23:F24"/>
    <mergeCell ref="G23:G24"/>
    <mergeCell ref="M25:M27"/>
    <mergeCell ref="A44:A46"/>
    <mergeCell ref="B44:B46"/>
    <mergeCell ref="A28:A29"/>
    <mergeCell ref="B28:B29"/>
    <mergeCell ref="D28:D29"/>
    <mergeCell ref="H40:H41"/>
    <mergeCell ref="M40:M41"/>
    <mergeCell ref="M36:M39"/>
    <mergeCell ref="A40:A41"/>
    <mergeCell ref="B40:B41"/>
    <mergeCell ref="A30:A32"/>
    <mergeCell ref="B30:B32"/>
    <mergeCell ref="D30:D32"/>
    <mergeCell ref="E30:E32"/>
    <mergeCell ref="F30:F32"/>
    <mergeCell ref="G30:G32"/>
    <mergeCell ref="H30:H32"/>
    <mergeCell ref="A36:A39"/>
    <mergeCell ref="B36:B39"/>
    <mergeCell ref="I30:I32"/>
    <mergeCell ref="E28:E29"/>
    <mergeCell ref="F28:F29"/>
    <mergeCell ref="A33:A35"/>
    <mergeCell ref="A42:A43"/>
    <mergeCell ref="O28:O29"/>
    <mergeCell ref="P28:P29"/>
    <mergeCell ref="I28:I29"/>
    <mergeCell ref="Q28:Q29"/>
    <mergeCell ref="R28:R29"/>
    <mergeCell ref="S28:S29"/>
    <mergeCell ref="S25:S27"/>
    <mergeCell ref="T25:T27"/>
    <mergeCell ref="N25:N27"/>
    <mergeCell ref="O25:O27"/>
    <mergeCell ref="P25:P27"/>
    <mergeCell ref="Q25:Q27"/>
    <mergeCell ref="R25:R27"/>
    <mergeCell ref="O36:O39"/>
    <mergeCell ref="S30:S32"/>
    <mergeCell ref="Q33:Q35"/>
    <mergeCell ref="O30:O32"/>
    <mergeCell ref="P30:P32"/>
    <mergeCell ref="Q30:Q32"/>
    <mergeCell ref="T30:T32"/>
    <mergeCell ref="T33:T35"/>
    <mergeCell ref="R36:R39"/>
    <mergeCell ref="P33:P35"/>
    <mergeCell ref="N36:N39"/>
    <mergeCell ref="H25:H27"/>
    <mergeCell ref="R30:R32"/>
    <mergeCell ref="B33:B35"/>
    <mergeCell ref="D33:D35"/>
    <mergeCell ref="E33:E35"/>
    <mergeCell ref="F33:F35"/>
    <mergeCell ref="N33:N35"/>
    <mergeCell ref="D12:D13"/>
    <mergeCell ref="E12:E13"/>
    <mergeCell ref="F12:F13"/>
    <mergeCell ref="G12:G13"/>
    <mergeCell ref="S14:S15"/>
    <mergeCell ref="T14:T15"/>
    <mergeCell ref="D16:D18"/>
    <mergeCell ref="E16:E18"/>
    <mergeCell ref="F16:F18"/>
    <mergeCell ref="G16:G18"/>
    <mergeCell ref="A25:A27"/>
    <mergeCell ref="B25:B27"/>
    <mergeCell ref="D25:D27"/>
    <mergeCell ref="E25:E27"/>
    <mergeCell ref="F25:F27"/>
    <mergeCell ref="G25:G27"/>
    <mergeCell ref="O19:O22"/>
    <mergeCell ref="P19:P22"/>
    <mergeCell ref="Q19:Q22"/>
    <mergeCell ref="R19:R22"/>
    <mergeCell ref="S19:S22"/>
    <mergeCell ref="T19:T22"/>
    <mergeCell ref="T16:T18"/>
    <mergeCell ref="A19:A22"/>
    <mergeCell ref="B19:B22"/>
    <mergeCell ref="D19:D22"/>
    <mergeCell ref="E19:E22"/>
    <mergeCell ref="F19:F22"/>
    <mergeCell ref="G19:G22"/>
    <mergeCell ref="H19:H22"/>
    <mergeCell ref="M19:M22"/>
    <mergeCell ref="N19:N22"/>
    <mergeCell ref="A10:A11"/>
    <mergeCell ref="B10:B11"/>
    <mergeCell ref="D10:D11"/>
    <mergeCell ref="E10:E11"/>
    <mergeCell ref="F10:F11"/>
    <mergeCell ref="G10:G11"/>
    <mergeCell ref="H10:H11"/>
    <mergeCell ref="M10:M11"/>
    <mergeCell ref="N10:N11"/>
    <mergeCell ref="A16:A18"/>
    <mergeCell ref="B16:B18"/>
    <mergeCell ref="H16:H18"/>
    <mergeCell ref="M16:M18"/>
    <mergeCell ref="M14:M15"/>
    <mergeCell ref="R12:R13"/>
    <mergeCell ref="S12:S13"/>
    <mergeCell ref="T12:T13"/>
    <mergeCell ref="A14:A15"/>
    <mergeCell ref="B14:B15"/>
    <mergeCell ref="D14:D15"/>
    <mergeCell ref="E14:E15"/>
    <mergeCell ref="F14:F15"/>
    <mergeCell ref="G14:G15"/>
    <mergeCell ref="H14:H15"/>
    <mergeCell ref="H12:H13"/>
    <mergeCell ref="M12:M13"/>
    <mergeCell ref="N12:N13"/>
    <mergeCell ref="O12:O13"/>
    <mergeCell ref="P12:P13"/>
    <mergeCell ref="Q12:Q13"/>
    <mergeCell ref="A12:A13"/>
    <mergeCell ref="B12:B13"/>
    <mergeCell ref="N8:N9"/>
    <mergeCell ref="O10:O11"/>
    <mergeCell ref="P10:P11"/>
    <mergeCell ref="Q10:Q11"/>
    <mergeCell ref="R10:R11"/>
    <mergeCell ref="S10:S11"/>
    <mergeCell ref="T10:T11"/>
    <mergeCell ref="N14:N15"/>
    <mergeCell ref="O14:O15"/>
    <mergeCell ref="P14:P15"/>
    <mergeCell ref="Q14:Q15"/>
    <mergeCell ref="R14:R15"/>
    <mergeCell ref="O8:O9"/>
    <mergeCell ref="P8:P9"/>
    <mergeCell ref="Q8:Q9"/>
    <mergeCell ref="R8:R9"/>
    <mergeCell ref="S8:S9"/>
    <mergeCell ref="A60:A62"/>
    <mergeCell ref="M60:M62"/>
    <mergeCell ref="T60:T62"/>
    <mergeCell ref="S60:S62"/>
    <mergeCell ref="R60:R62"/>
    <mergeCell ref="Q60:Q62"/>
    <mergeCell ref="P60:P62"/>
    <mergeCell ref="O60:O62"/>
    <mergeCell ref="N60:N62"/>
    <mergeCell ref="A1:A2"/>
    <mergeCell ref="B1:B2"/>
    <mergeCell ref="D1:D2"/>
    <mergeCell ref="E1:E2"/>
    <mergeCell ref="F1:F2"/>
    <mergeCell ref="G1:G2"/>
    <mergeCell ref="A6:T6"/>
    <mergeCell ref="A7:T7"/>
    <mergeCell ref="A8:A9"/>
    <mergeCell ref="B8:B9"/>
    <mergeCell ref="D8:D9"/>
    <mergeCell ref="E8:E9"/>
    <mergeCell ref="H1:H2"/>
    <mergeCell ref="J1:J2"/>
    <mergeCell ref="K1:K2"/>
    <mergeCell ref="L1:L2"/>
    <mergeCell ref="M1:M2"/>
    <mergeCell ref="N1:S1"/>
    <mergeCell ref="F8:F9"/>
    <mergeCell ref="G8:G9"/>
    <mergeCell ref="H8:H9"/>
    <mergeCell ref="M8:M9"/>
    <mergeCell ref="T8:T9"/>
    <mergeCell ref="B67:B69"/>
    <mergeCell ref="D67:D69"/>
    <mergeCell ref="E67:E69"/>
    <mergeCell ref="F67:F69"/>
    <mergeCell ref="G67:G69"/>
    <mergeCell ref="H67:H69"/>
    <mergeCell ref="I67:I69"/>
    <mergeCell ref="M67:M69"/>
    <mergeCell ref="I70:I71"/>
    <mergeCell ref="H70:H71"/>
    <mergeCell ref="G70:G71"/>
    <mergeCell ref="F70:F71"/>
    <mergeCell ref="E70:E71"/>
    <mergeCell ref="D70:D71"/>
    <mergeCell ref="B70:B71"/>
    <mergeCell ref="T53:T54"/>
    <mergeCell ref="S53:S54"/>
    <mergeCell ref="R53:R54"/>
    <mergeCell ref="H53:H54"/>
    <mergeCell ref="G53:G54"/>
    <mergeCell ref="F53:F54"/>
    <mergeCell ref="E53:E54"/>
    <mergeCell ref="D53:D54"/>
    <mergeCell ref="B53:B54"/>
    <mergeCell ref="I53:I54"/>
    <mergeCell ref="O53:O54"/>
    <mergeCell ref="N53:N54"/>
    <mergeCell ref="M53:M54"/>
    <mergeCell ref="D60:D62"/>
    <mergeCell ref="B60:B62"/>
    <mergeCell ref="R55:R57"/>
    <mergeCell ref="P55:P57"/>
    <mergeCell ref="A70:A71"/>
    <mergeCell ref="G72:G73"/>
    <mergeCell ref="F72:F73"/>
    <mergeCell ref="E72:E73"/>
    <mergeCell ref="D72:D73"/>
    <mergeCell ref="B72:B73"/>
    <mergeCell ref="A72:A73"/>
    <mergeCell ref="M72:M73"/>
    <mergeCell ref="N74:N75"/>
    <mergeCell ref="M74:M75"/>
    <mergeCell ref="F76:F78"/>
    <mergeCell ref="E76:E78"/>
    <mergeCell ref="D76:D78"/>
    <mergeCell ref="B76:B78"/>
    <mergeCell ref="A76:A78"/>
    <mergeCell ref="I76:I78"/>
    <mergeCell ref="S70:S71"/>
    <mergeCell ref="R70:R71"/>
    <mergeCell ref="Q70:Q71"/>
    <mergeCell ref="P70:P71"/>
    <mergeCell ref="O70:O71"/>
    <mergeCell ref="N70:N71"/>
    <mergeCell ref="M70:M71"/>
    <mergeCell ref="H76:H78"/>
    <mergeCell ref="G76:G78"/>
    <mergeCell ref="G91:G92"/>
    <mergeCell ref="F91:F92"/>
    <mergeCell ref="E91:E92"/>
    <mergeCell ref="D91:D92"/>
    <mergeCell ref="B91:B92"/>
    <mergeCell ref="A91:A92"/>
    <mergeCell ref="S91:S92"/>
    <mergeCell ref="R91:R92"/>
    <mergeCell ref="Q91:Q92"/>
    <mergeCell ref="P91:P92"/>
    <mergeCell ref="O91:O92"/>
    <mergeCell ref="N91:N92"/>
    <mergeCell ref="M91:M92"/>
    <mergeCell ref="T91:T92"/>
    <mergeCell ref="I89:I90"/>
    <mergeCell ref="H89:H90"/>
    <mergeCell ref="G89:G90"/>
    <mergeCell ref="F89:F90"/>
    <mergeCell ref="E89:E90"/>
    <mergeCell ref="D89:D90"/>
    <mergeCell ref="B89:B90"/>
    <mergeCell ref="P89:P90"/>
    <mergeCell ref="O89:O90"/>
    <mergeCell ref="N89:N90"/>
    <mergeCell ref="M89:M90"/>
    <mergeCell ref="H93:H95"/>
    <mergeCell ref="G93:G95"/>
    <mergeCell ref="F93:F95"/>
    <mergeCell ref="E93:E95"/>
    <mergeCell ref="D93:D95"/>
    <mergeCell ref="B93:B95"/>
    <mergeCell ref="A93:A95"/>
    <mergeCell ref="T93:T95"/>
    <mergeCell ref="S93:S95"/>
    <mergeCell ref="R93:R95"/>
    <mergeCell ref="Q93:Q95"/>
    <mergeCell ref="P93:P95"/>
    <mergeCell ref="O93:O95"/>
    <mergeCell ref="N93:N95"/>
    <mergeCell ref="M93:M95"/>
    <mergeCell ref="I96:I97"/>
    <mergeCell ref="H96:H97"/>
    <mergeCell ref="G96:G97"/>
    <mergeCell ref="F96:F97"/>
    <mergeCell ref="E96:E97"/>
    <mergeCell ref="D96:D97"/>
    <mergeCell ref="B96:B97"/>
    <mergeCell ref="A96:A97"/>
    <mergeCell ref="T96:T97"/>
    <mergeCell ref="S96:S97"/>
    <mergeCell ref="R96:R97"/>
    <mergeCell ref="Q96:Q97"/>
    <mergeCell ref="P96:P97"/>
    <mergeCell ref="O96:O97"/>
    <mergeCell ref="N96:N97"/>
    <mergeCell ref="M96:M97"/>
    <mergeCell ref="I93:I95"/>
    <mergeCell ref="G98:G100"/>
    <mergeCell ref="F98:F100"/>
    <mergeCell ref="E98:E100"/>
    <mergeCell ref="D98:D100"/>
    <mergeCell ref="B98:B100"/>
    <mergeCell ref="A98:A100"/>
    <mergeCell ref="S98:S100"/>
    <mergeCell ref="R98:R100"/>
    <mergeCell ref="Q98:Q100"/>
    <mergeCell ref="P98:P100"/>
    <mergeCell ref="O98:O100"/>
    <mergeCell ref="N98:N100"/>
    <mergeCell ref="M98:M100"/>
    <mergeCell ref="I101:I102"/>
    <mergeCell ref="H101:H102"/>
    <mergeCell ref="G101:G102"/>
    <mergeCell ref="F101:F102"/>
    <mergeCell ref="E101:E102"/>
    <mergeCell ref="D101:D102"/>
    <mergeCell ref="B101:B102"/>
    <mergeCell ref="A101:A102"/>
    <mergeCell ref="Q101:Q102"/>
    <mergeCell ref="P101:P102"/>
    <mergeCell ref="O101:O102"/>
    <mergeCell ref="N101:N102"/>
    <mergeCell ref="M101:M102"/>
    <mergeCell ref="C98:C100"/>
    <mergeCell ref="C101:C102"/>
    <mergeCell ref="T103:T104"/>
    <mergeCell ref="S103:S104"/>
    <mergeCell ref="R103:R104"/>
    <mergeCell ref="Q103:Q104"/>
    <mergeCell ref="P103:P104"/>
    <mergeCell ref="O103:O104"/>
    <mergeCell ref="N103:N104"/>
    <mergeCell ref="M103:M104"/>
    <mergeCell ref="T98:T100"/>
    <mergeCell ref="T101:T102"/>
    <mergeCell ref="S101:S102"/>
    <mergeCell ref="R101:R102"/>
    <mergeCell ref="B105:B107"/>
    <mergeCell ref="A105:A107"/>
    <mergeCell ref="P105:P107"/>
    <mergeCell ref="O105:O107"/>
    <mergeCell ref="N105:N107"/>
    <mergeCell ref="M105:M107"/>
    <mergeCell ref="Q105:Q107"/>
    <mergeCell ref="I103:I104"/>
    <mergeCell ref="H103:H104"/>
    <mergeCell ref="G103:G104"/>
    <mergeCell ref="F103:F104"/>
    <mergeCell ref="E103:E104"/>
    <mergeCell ref="D103:D104"/>
    <mergeCell ref="B103:B104"/>
    <mergeCell ref="A103:A104"/>
    <mergeCell ref="T105:T107"/>
    <mergeCell ref="S105:S107"/>
    <mergeCell ref="R105:R107"/>
    <mergeCell ref="I98:I100"/>
    <mergeCell ref="H98:H100"/>
    <mergeCell ref="I108:I109"/>
    <mergeCell ref="H108:H109"/>
    <mergeCell ref="G108:G109"/>
    <mergeCell ref="F108:F109"/>
    <mergeCell ref="E108:E109"/>
    <mergeCell ref="D108:D109"/>
    <mergeCell ref="I105:I107"/>
    <mergeCell ref="H105:H107"/>
    <mergeCell ref="G105:G107"/>
    <mergeCell ref="F105:F107"/>
    <mergeCell ref="E105:E107"/>
    <mergeCell ref="D105:D107"/>
    <mergeCell ref="B108:B109"/>
    <mergeCell ref="A108:A109"/>
    <mergeCell ref="T108:T109"/>
    <mergeCell ref="S108:S109"/>
    <mergeCell ref="R108:R109"/>
    <mergeCell ref="Q108:Q109"/>
    <mergeCell ref="P108:P109"/>
    <mergeCell ref="O108:O109"/>
    <mergeCell ref="N108:N109"/>
    <mergeCell ref="M108:M109"/>
    <mergeCell ref="T110:T111"/>
    <mergeCell ref="S110:S111"/>
    <mergeCell ref="R110:R111"/>
    <mergeCell ref="Q110:Q111"/>
    <mergeCell ref="P110:P111"/>
    <mergeCell ref="O110:O111"/>
    <mergeCell ref="N110:N111"/>
    <mergeCell ref="M110:M111"/>
    <mergeCell ref="T112:T113"/>
    <mergeCell ref="S112:S113"/>
    <mergeCell ref="R112:R113"/>
    <mergeCell ref="Q112:Q113"/>
    <mergeCell ref="P112:P113"/>
    <mergeCell ref="O112:O113"/>
    <mergeCell ref="N112:N113"/>
    <mergeCell ref="M112:M113"/>
    <mergeCell ref="I110:I111"/>
    <mergeCell ref="I112:I113"/>
    <mergeCell ref="H112:H113"/>
    <mergeCell ref="G112:G113"/>
    <mergeCell ref="F112:F113"/>
    <mergeCell ref="E112:E113"/>
    <mergeCell ref="D112:D113"/>
    <mergeCell ref="B112:B113"/>
    <mergeCell ref="A112:A113"/>
    <mergeCell ref="S114:S116"/>
    <mergeCell ref="R114:R116"/>
    <mergeCell ref="H110:H111"/>
    <mergeCell ref="G110:G111"/>
    <mergeCell ref="F110:F111"/>
    <mergeCell ref="E110:E111"/>
    <mergeCell ref="D110:D111"/>
    <mergeCell ref="B110:B111"/>
    <mergeCell ref="A110:A111"/>
    <mergeCell ref="B128:B129"/>
    <mergeCell ref="A128:A129"/>
    <mergeCell ref="H120:H121"/>
    <mergeCell ref="N124:N125"/>
    <mergeCell ref="S126:S127"/>
    <mergeCell ref="R126:R127"/>
    <mergeCell ref="Q126:Q127"/>
    <mergeCell ref="I126:I127"/>
    <mergeCell ref="H126:H127"/>
    <mergeCell ref="G126:G127"/>
    <mergeCell ref="F126:F127"/>
    <mergeCell ref="E126:E127"/>
    <mergeCell ref="D126:D127"/>
    <mergeCell ref="B126:B127"/>
    <mergeCell ref="A126:A127"/>
    <mergeCell ref="P126:P127"/>
    <mergeCell ref="B114:B116"/>
    <mergeCell ref="A114:A116"/>
    <mergeCell ref="P114:P116"/>
    <mergeCell ref="O114:O116"/>
    <mergeCell ref="N114:N116"/>
    <mergeCell ref="M114:M116"/>
    <mergeCell ref="Q114:Q116"/>
    <mergeCell ref="I117:I119"/>
    <mergeCell ref="H117:H119"/>
    <mergeCell ref="G117:G119"/>
    <mergeCell ref="F117:F119"/>
    <mergeCell ref="E117:E119"/>
    <mergeCell ref="D117:D119"/>
    <mergeCell ref="B117:B119"/>
    <mergeCell ref="A117:A119"/>
    <mergeCell ref="T117:T119"/>
    <mergeCell ref="S117:S119"/>
    <mergeCell ref="R117:R119"/>
    <mergeCell ref="Q117:Q119"/>
    <mergeCell ref="P117:P119"/>
    <mergeCell ref="O117:O119"/>
    <mergeCell ref="N117:N119"/>
    <mergeCell ref="T114:T116"/>
    <mergeCell ref="I114:I116"/>
    <mergeCell ref="H114:H116"/>
    <mergeCell ref="G114:G116"/>
    <mergeCell ref="F114:F116"/>
    <mergeCell ref="E114:E116"/>
    <mergeCell ref="D114:D116"/>
    <mergeCell ref="M117:M119"/>
    <mergeCell ref="G120:G121"/>
    <mergeCell ref="T120:T121"/>
    <mergeCell ref="S120:S121"/>
    <mergeCell ref="R120:R121"/>
    <mergeCell ref="Q120:Q121"/>
    <mergeCell ref="P120:P121"/>
    <mergeCell ref="O120:O121"/>
    <mergeCell ref="N120:N121"/>
    <mergeCell ref="N126:N127"/>
    <mergeCell ref="M126:M127"/>
    <mergeCell ref="I124:I125"/>
    <mergeCell ref="H124:H125"/>
    <mergeCell ref="G124:G125"/>
    <mergeCell ref="F124:F125"/>
    <mergeCell ref="E124:E125"/>
    <mergeCell ref="D124:D125"/>
    <mergeCell ref="H130:H131"/>
    <mergeCell ref="G130:G131"/>
    <mergeCell ref="F130:F131"/>
    <mergeCell ref="E130:E131"/>
    <mergeCell ref="D130:D131"/>
    <mergeCell ref="P130:P131"/>
    <mergeCell ref="O130:O131"/>
    <mergeCell ref="N130:N131"/>
    <mergeCell ref="M130:M131"/>
    <mergeCell ref="T130:T131"/>
    <mergeCell ref="S130:S131"/>
    <mergeCell ref="R130:R131"/>
    <mergeCell ref="Q130:Q131"/>
    <mergeCell ref="S122:S123"/>
    <mergeCell ref="R122:R123"/>
    <mergeCell ref="Q122:Q123"/>
    <mergeCell ref="I132:I133"/>
    <mergeCell ref="I130:I131"/>
    <mergeCell ref="D132:D133"/>
    <mergeCell ref="T136:T137"/>
    <mergeCell ref="S136:S137"/>
    <mergeCell ref="R136:R137"/>
    <mergeCell ref="Q136:Q137"/>
    <mergeCell ref="D134:D135"/>
    <mergeCell ref="B134:B135"/>
    <mergeCell ref="A134:A135"/>
    <mergeCell ref="P134:P135"/>
    <mergeCell ref="O134:O135"/>
    <mergeCell ref="N134:N135"/>
    <mergeCell ref="M134:M135"/>
    <mergeCell ref="B132:B133"/>
    <mergeCell ref="A132:A133"/>
    <mergeCell ref="P132:P133"/>
    <mergeCell ref="O132:O133"/>
    <mergeCell ref="N132:N133"/>
    <mergeCell ref="M132:M133"/>
    <mergeCell ref="H132:H133"/>
    <mergeCell ref="G132:G133"/>
    <mergeCell ref="F132:F133"/>
    <mergeCell ref="E132:E133"/>
    <mergeCell ref="T134:T135"/>
    <mergeCell ref="S134:S135"/>
    <mergeCell ref="R134:R135"/>
    <mergeCell ref="Q134:Q135"/>
    <mergeCell ref="I136:I137"/>
    <mergeCell ref="H136:H137"/>
    <mergeCell ref="G136:G137"/>
    <mergeCell ref="F136:F137"/>
    <mergeCell ref="E136:E137"/>
    <mergeCell ref="I134:I135"/>
    <mergeCell ref="H134:H135"/>
    <mergeCell ref="G134:G135"/>
    <mergeCell ref="F134:F135"/>
    <mergeCell ref="E134:E135"/>
    <mergeCell ref="D136:D137"/>
    <mergeCell ref="B136:B137"/>
    <mergeCell ref="A136:A137"/>
    <mergeCell ref="P136:P137"/>
    <mergeCell ref="O136:O137"/>
    <mergeCell ref="N136:N137"/>
    <mergeCell ref="M136:M137"/>
    <mergeCell ref="B138:B140"/>
    <mergeCell ref="A138:A140"/>
    <mergeCell ref="T138:T140"/>
    <mergeCell ref="S138:S140"/>
    <mergeCell ref="R138:R140"/>
    <mergeCell ref="Q138:Q140"/>
    <mergeCell ref="P138:P140"/>
    <mergeCell ref="O138:O140"/>
    <mergeCell ref="N138:N140"/>
    <mergeCell ref="M138:M140"/>
    <mergeCell ref="I138:I140"/>
    <mergeCell ref="H138:H140"/>
    <mergeCell ref="G138:G140"/>
    <mergeCell ref="F138:F140"/>
    <mergeCell ref="E138:E140"/>
    <mergeCell ref="D138:D140"/>
    <mergeCell ref="A150:A153"/>
    <mergeCell ref="T148:T149"/>
    <mergeCell ref="S148:S149"/>
    <mergeCell ref="R148:R149"/>
    <mergeCell ref="Q148:Q149"/>
    <mergeCell ref="I148:I149"/>
    <mergeCell ref="H148:H149"/>
    <mergeCell ref="G148:G149"/>
    <mergeCell ref="F148:F149"/>
    <mergeCell ref="E148:E149"/>
    <mergeCell ref="C145:C147"/>
    <mergeCell ref="C148:C149"/>
    <mergeCell ref="G141:G144"/>
    <mergeCell ref="F141:F144"/>
    <mergeCell ref="E141:E144"/>
    <mergeCell ref="D141:D144"/>
    <mergeCell ref="B141:B144"/>
    <mergeCell ref="A141:A144"/>
    <mergeCell ref="T141:T144"/>
    <mergeCell ref="S141:S144"/>
    <mergeCell ref="R141:R144"/>
    <mergeCell ref="Q141:Q144"/>
    <mergeCell ref="P141:P144"/>
    <mergeCell ref="O141:O144"/>
    <mergeCell ref="N141:N144"/>
    <mergeCell ref="M141:M144"/>
    <mergeCell ref="I141:I144"/>
    <mergeCell ref="H141:H144"/>
    <mergeCell ref="T145:T147"/>
    <mergeCell ref="S145:S147"/>
    <mergeCell ref="R145:R147"/>
    <mergeCell ref="Q145:Q147"/>
    <mergeCell ref="D148:D149"/>
    <mergeCell ref="B148:B149"/>
    <mergeCell ref="A148:A149"/>
    <mergeCell ref="P148:P149"/>
    <mergeCell ref="O148:O149"/>
    <mergeCell ref="N148:N149"/>
    <mergeCell ref="M148:M149"/>
    <mergeCell ref="I145:I147"/>
    <mergeCell ref="H145:H147"/>
    <mergeCell ref="G145:G147"/>
    <mergeCell ref="F145:F147"/>
    <mergeCell ref="E145:E147"/>
    <mergeCell ref="D145:D147"/>
    <mergeCell ref="B145:B147"/>
    <mergeCell ref="A145:A147"/>
    <mergeCell ref="O145:O147"/>
    <mergeCell ref="N145:N147"/>
    <mergeCell ref="M145:M147"/>
    <mergeCell ref="P145:P147"/>
    <mergeCell ref="T150:T153"/>
    <mergeCell ref="S150:S153"/>
    <mergeCell ref="R150:R153"/>
    <mergeCell ref="Q150:Q153"/>
    <mergeCell ref="P150:P153"/>
    <mergeCell ref="O150:O153"/>
    <mergeCell ref="N150:N153"/>
    <mergeCell ref="M150:M153"/>
    <mergeCell ref="T154:T155"/>
    <mergeCell ref="I154:I155"/>
    <mergeCell ref="H154:H155"/>
    <mergeCell ref="G154:G155"/>
    <mergeCell ref="F154:F155"/>
    <mergeCell ref="E154:E155"/>
    <mergeCell ref="D154:D155"/>
    <mergeCell ref="B154:B155"/>
    <mergeCell ref="A154:A155"/>
    <mergeCell ref="S154:S155"/>
    <mergeCell ref="R154:R155"/>
    <mergeCell ref="Q154:Q155"/>
    <mergeCell ref="P154:P155"/>
    <mergeCell ref="O154:O155"/>
    <mergeCell ref="I150:I153"/>
    <mergeCell ref="H150:H153"/>
    <mergeCell ref="C154:C155"/>
    <mergeCell ref="G150:G153"/>
    <mergeCell ref="F150:F153"/>
    <mergeCell ref="E150:E153"/>
    <mergeCell ref="N154:N155"/>
    <mergeCell ref="C150:C153"/>
    <mergeCell ref="D150:D153"/>
    <mergeCell ref="B150:B153"/>
    <mergeCell ref="D169:D173"/>
    <mergeCell ref="B169:B173"/>
    <mergeCell ref="A169:A173"/>
    <mergeCell ref="T169:T173"/>
    <mergeCell ref="S169:S173"/>
    <mergeCell ref="R169:R173"/>
    <mergeCell ref="Q169:Q173"/>
    <mergeCell ref="P169:P173"/>
    <mergeCell ref="O169:O173"/>
    <mergeCell ref="N169:N173"/>
    <mergeCell ref="M169:M173"/>
    <mergeCell ref="D167:D168"/>
    <mergeCell ref="B167:B168"/>
    <mergeCell ref="A167:A168"/>
    <mergeCell ref="T167:T168"/>
    <mergeCell ref="S167:S168"/>
    <mergeCell ref="I169:I173"/>
    <mergeCell ref="H169:H173"/>
    <mergeCell ref="G169:G173"/>
    <mergeCell ref="F169:F173"/>
    <mergeCell ref="E169:E173"/>
    <mergeCell ref="I167:I168"/>
    <mergeCell ref="H167:H168"/>
    <mergeCell ref="G167:G168"/>
    <mergeCell ref="F167:F168"/>
    <mergeCell ref="E167:E168"/>
    <mergeCell ref="C167:C168"/>
    <mergeCell ref="C169:C173"/>
    <mergeCell ref="B5:C5"/>
    <mergeCell ref="C1:C2"/>
    <mergeCell ref="C8:C9"/>
    <mergeCell ref="C10:C11"/>
    <mergeCell ref="C12:C13"/>
    <mergeCell ref="C14:C15"/>
    <mergeCell ref="C16:C18"/>
    <mergeCell ref="C19:C22"/>
    <mergeCell ref="C23:C24"/>
    <mergeCell ref="C25:C27"/>
    <mergeCell ref="C28:C29"/>
    <mergeCell ref="C30:C32"/>
    <mergeCell ref="C33:C35"/>
    <mergeCell ref="C36:C39"/>
    <mergeCell ref="C40:C41"/>
    <mergeCell ref="C42:C43"/>
    <mergeCell ref="R167:R168"/>
    <mergeCell ref="Q167:Q168"/>
    <mergeCell ref="P167:P168"/>
    <mergeCell ref="O167:O168"/>
    <mergeCell ref="N167:N168"/>
    <mergeCell ref="M167:M168"/>
    <mergeCell ref="N160:N162"/>
    <mergeCell ref="M160:M162"/>
    <mergeCell ref="I163:I164"/>
    <mergeCell ref="H163:H164"/>
    <mergeCell ref="G163:G164"/>
    <mergeCell ref="F163:F164"/>
    <mergeCell ref="E163:E164"/>
    <mergeCell ref="M165:M166"/>
    <mergeCell ref="N165:N166"/>
    <mergeCell ref="M156:M159"/>
    <mergeCell ref="C55:C57"/>
    <mergeCell ref="C58:C59"/>
    <mergeCell ref="C60:C62"/>
    <mergeCell ref="C63:C64"/>
    <mergeCell ref="C65:C66"/>
    <mergeCell ref="C67:C69"/>
    <mergeCell ref="C70:C71"/>
    <mergeCell ref="C72:C73"/>
    <mergeCell ref="C74:C75"/>
    <mergeCell ref="C76:C78"/>
    <mergeCell ref="C79:C80"/>
    <mergeCell ref="C81:C85"/>
    <mergeCell ref="C86:C88"/>
    <mergeCell ref="C89:C90"/>
    <mergeCell ref="C91:C92"/>
    <mergeCell ref="C93:C95"/>
    <mergeCell ref="C96:C97"/>
    <mergeCell ref="C141:C144"/>
    <mergeCell ref="C103:C104"/>
    <mergeCell ref="C105:C107"/>
    <mergeCell ref="C108:C109"/>
    <mergeCell ref="C110:C111"/>
    <mergeCell ref="C112:C113"/>
    <mergeCell ref="C114:C116"/>
    <mergeCell ref="C117:C119"/>
    <mergeCell ref="C120:C121"/>
    <mergeCell ref="C122:C123"/>
    <mergeCell ref="C124:C125"/>
    <mergeCell ref="C126:C127"/>
    <mergeCell ref="C128:C129"/>
    <mergeCell ref="C130:C131"/>
    <mergeCell ref="C132:C133"/>
    <mergeCell ref="C134:C135"/>
    <mergeCell ref="C136:C137"/>
    <mergeCell ref="C138:C140"/>
    <mergeCell ref="I176:I178"/>
    <mergeCell ref="H176:H178"/>
    <mergeCell ref="G176:G178"/>
    <mergeCell ref="F176:F178"/>
    <mergeCell ref="E176:E178"/>
    <mergeCell ref="D176:D178"/>
    <mergeCell ref="C176:C178"/>
    <mergeCell ref="B176:B178"/>
    <mergeCell ref="A176:A178"/>
    <mergeCell ref="T176:T178"/>
    <mergeCell ref="S176:S178"/>
    <mergeCell ref="R176:R178"/>
    <mergeCell ref="Q176:Q178"/>
    <mergeCell ref="P176:P178"/>
    <mergeCell ref="O176:O178"/>
    <mergeCell ref="N176:N178"/>
    <mergeCell ref="M176:M178"/>
    <mergeCell ref="A179:A180"/>
    <mergeCell ref="B179:B180"/>
    <mergeCell ref="C179:C180"/>
    <mergeCell ref="D179:D180"/>
    <mergeCell ref="E179:E180"/>
    <mergeCell ref="F179:F180"/>
    <mergeCell ref="G179:G180"/>
    <mergeCell ref="H179:H180"/>
    <mergeCell ref="I179:I180"/>
    <mergeCell ref="M179:M180"/>
    <mergeCell ref="N179:N180"/>
    <mergeCell ref="O179:O180"/>
    <mergeCell ref="P179:P180"/>
    <mergeCell ref="Q179:Q180"/>
    <mergeCell ref="R179:R180"/>
    <mergeCell ref="S179:S180"/>
    <mergeCell ref="T179:T180"/>
  </mergeCells>
  <pageMargins left="0.70866141732283505" right="0.70866141732283505" top="0.722440945" bottom="0.511811023622047" header="0.56496062999999996" footer="0.31496062992126"/>
  <pageSetup paperSize="9" scale="32" fitToHeight="0" orientation="landscape" r:id="rId1"/>
  <headerFooter>
    <oddHeader xml:space="preserve">&amp;C&amp;"Trebuchet MS,Bold"&amp;12List of contracted projects/Lista proiectelor contractate 
</oddHeader>
    <oddFooter>&amp;L&amp;P/&amp;N</oddFooter>
  </headerFooter>
  <rowBreaks count="6" manualBreakCount="6">
    <brk id="27" max="19" man="1"/>
    <brk id="48" max="19" man="1"/>
    <brk id="73" max="19" man="1"/>
    <brk id="107" max="19" man="1"/>
    <brk id="133" max="19" man="1"/>
    <brk id="166" max="19"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105"/>
  <sheetViews>
    <sheetView view="pageBreakPreview" zoomScale="70" zoomScaleNormal="100" zoomScaleSheetLayoutView="70" zoomScalePageLayoutView="82" workbookViewId="0">
      <selection activeCell="H83" sqref="H83:H86"/>
    </sheetView>
  </sheetViews>
  <sheetFormatPr defaultRowHeight="13.2" x14ac:dyDescent="0.25"/>
  <cols>
    <col min="1" max="1" width="11.33203125" style="2" customWidth="1"/>
    <col min="2" max="3" width="19.44140625" style="2" customWidth="1"/>
    <col min="4" max="4" width="38.88671875" style="21" customWidth="1"/>
    <col min="5" max="5" width="34" style="22" customWidth="1"/>
    <col min="6" max="6" width="22.5546875" style="2" customWidth="1"/>
    <col min="7" max="7" width="13.5546875" style="2" customWidth="1"/>
    <col min="8" max="8" width="14.109375" style="2" customWidth="1"/>
    <col min="9" max="9" width="17.44140625" style="2" bestFit="1" customWidth="1"/>
    <col min="10" max="10" width="26.5546875" style="23" customWidth="1"/>
    <col min="11" max="11" width="12.88671875" style="2" customWidth="1"/>
    <col min="12" max="12" width="16.33203125" style="2" customWidth="1"/>
    <col min="13" max="13" width="18.33203125" style="2" bestFit="1" customWidth="1"/>
    <col min="14" max="14" width="20.6640625" style="2" customWidth="1"/>
    <col min="15" max="15" width="25.109375" style="2" customWidth="1"/>
    <col min="16" max="16" width="10.109375" style="2" customWidth="1"/>
    <col min="17" max="17" width="22.109375" style="2" customWidth="1"/>
    <col min="18" max="18" width="18.33203125" style="2" bestFit="1" customWidth="1"/>
    <col min="19" max="19" width="21.88671875" style="2" customWidth="1"/>
    <col min="20" max="20" width="16.109375" style="2" customWidth="1"/>
    <col min="21" max="21" width="24.109375" style="2" customWidth="1"/>
    <col min="22" max="22" width="14" style="2" bestFit="1" customWidth="1"/>
    <col min="23" max="258" width="8.88671875" style="2"/>
    <col min="259" max="259" width="11.33203125" style="2" customWidth="1"/>
    <col min="260" max="260" width="19.44140625" style="2" customWidth="1"/>
    <col min="261" max="261" width="38.88671875" style="2" customWidth="1"/>
    <col min="262" max="262" width="34" style="2" customWidth="1"/>
    <col min="263" max="263" width="22.5546875" style="2" customWidth="1"/>
    <col min="264" max="264" width="13.5546875" style="2" customWidth="1"/>
    <col min="265" max="265" width="14.109375" style="2" customWidth="1"/>
    <col min="266" max="266" width="26.5546875" style="2" customWidth="1"/>
    <col min="267" max="267" width="12.88671875" style="2" customWidth="1"/>
    <col min="268" max="268" width="16.33203125" style="2" customWidth="1"/>
    <col min="269" max="269" width="18.44140625" style="2" customWidth="1"/>
    <col min="270" max="270" width="20.6640625" style="2" customWidth="1"/>
    <col min="271" max="271" width="25.109375" style="2" customWidth="1"/>
    <col min="272" max="272" width="10.109375" style="2" customWidth="1"/>
    <col min="273" max="273" width="22.109375" style="2" customWidth="1"/>
    <col min="274" max="274" width="19.5546875" style="2" customWidth="1"/>
    <col min="275" max="275" width="21.88671875" style="2" customWidth="1"/>
    <col min="276" max="276" width="16.109375" style="2" customWidth="1"/>
    <col min="277" max="277" width="24.109375" style="2" customWidth="1"/>
    <col min="278" max="278" width="14" style="2" bestFit="1" customWidth="1"/>
    <col min="279" max="514" width="8.88671875" style="2"/>
    <col min="515" max="515" width="11.33203125" style="2" customWidth="1"/>
    <col min="516" max="516" width="19.44140625" style="2" customWidth="1"/>
    <col min="517" max="517" width="38.88671875" style="2" customWidth="1"/>
    <col min="518" max="518" width="34" style="2" customWidth="1"/>
    <col min="519" max="519" width="22.5546875" style="2" customWidth="1"/>
    <col min="520" max="520" width="13.5546875" style="2" customWidth="1"/>
    <col min="521" max="521" width="14.109375" style="2" customWidth="1"/>
    <col min="522" max="522" width="26.5546875" style="2" customWidth="1"/>
    <col min="523" max="523" width="12.88671875" style="2" customWidth="1"/>
    <col min="524" max="524" width="16.33203125" style="2" customWidth="1"/>
    <col min="525" max="525" width="18.44140625" style="2" customWidth="1"/>
    <col min="526" max="526" width="20.6640625" style="2" customWidth="1"/>
    <col min="527" max="527" width="25.109375" style="2" customWidth="1"/>
    <col min="528" max="528" width="10.109375" style="2" customWidth="1"/>
    <col min="529" max="529" width="22.109375" style="2" customWidth="1"/>
    <col min="530" max="530" width="19.5546875" style="2" customWidth="1"/>
    <col min="531" max="531" width="21.88671875" style="2" customWidth="1"/>
    <col min="532" max="532" width="16.109375" style="2" customWidth="1"/>
    <col min="533" max="533" width="24.109375" style="2" customWidth="1"/>
    <col min="534" max="534" width="14" style="2" bestFit="1" customWidth="1"/>
    <col min="535" max="770" width="8.88671875" style="2"/>
    <col min="771" max="771" width="11.33203125" style="2" customWidth="1"/>
    <col min="772" max="772" width="19.44140625" style="2" customWidth="1"/>
    <col min="773" max="773" width="38.88671875" style="2" customWidth="1"/>
    <col min="774" max="774" width="34" style="2" customWidth="1"/>
    <col min="775" max="775" width="22.5546875" style="2" customWidth="1"/>
    <col min="776" max="776" width="13.5546875" style="2" customWidth="1"/>
    <col min="777" max="777" width="14.109375" style="2" customWidth="1"/>
    <col min="778" max="778" width="26.5546875" style="2" customWidth="1"/>
    <col min="779" max="779" width="12.88671875" style="2" customWidth="1"/>
    <col min="780" max="780" width="16.33203125" style="2" customWidth="1"/>
    <col min="781" max="781" width="18.44140625" style="2" customWidth="1"/>
    <col min="782" max="782" width="20.6640625" style="2" customWidth="1"/>
    <col min="783" max="783" width="25.109375" style="2" customWidth="1"/>
    <col min="784" max="784" width="10.109375" style="2" customWidth="1"/>
    <col min="785" max="785" width="22.109375" style="2" customWidth="1"/>
    <col min="786" max="786" width="19.5546875" style="2" customWidth="1"/>
    <col min="787" max="787" width="21.88671875" style="2" customWidth="1"/>
    <col min="788" max="788" width="16.109375" style="2" customWidth="1"/>
    <col min="789" max="789" width="24.109375" style="2" customWidth="1"/>
    <col min="790" max="790" width="14" style="2" bestFit="1" customWidth="1"/>
    <col min="791" max="1026" width="8.88671875" style="2"/>
    <col min="1027" max="1027" width="11.33203125" style="2" customWidth="1"/>
    <col min="1028" max="1028" width="19.44140625" style="2" customWidth="1"/>
    <col min="1029" max="1029" width="38.88671875" style="2" customWidth="1"/>
    <col min="1030" max="1030" width="34" style="2" customWidth="1"/>
    <col min="1031" max="1031" width="22.5546875" style="2" customWidth="1"/>
    <col min="1032" max="1032" width="13.5546875" style="2" customWidth="1"/>
    <col min="1033" max="1033" width="14.109375" style="2" customWidth="1"/>
    <col min="1034" max="1034" width="26.5546875" style="2" customWidth="1"/>
    <col min="1035" max="1035" width="12.88671875" style="2" customWidth="1"/>
    <col min="1036" max="1036" width="16.33203125" style="2" customWidth="1"/>
    <col min="1037" max="1037" width="18.44140625" style="2" customWidth="1"/>
    <col min="1038" max="1038" width="20.6640625" style="2" customWidth="1"/>
    <col min="1039" max="1039" width="25.109375" style="2" customWidth="1"/>
    <col min="1040" max="1040" width="10.109375" style="2" customWidth="1"/>
    <col min="1041" max="1041" width="22.109375" style="2" customWidth="1"/>
    <col min="1042" max="1042" width="19.5546875" style="2" customWidth="1"/>
    <col min="1043" max="1043" width="21.88671875" style="2" customWidth="1"/>
    <col min="1044" max="1044" width="16.109375" style="2" customWidth="1"/>
    <col min="1045" max="1045" width="24.109375" style="2" customWidth="1"/>
    <col min="1046" max="1046" width="14" style="2" bestFit="1" customWidth="1"/>
    <col min="1047" max="1282" width="8.88671875" style="2"/>
    <col min="1283" max="1283" width="11.33203125" style="2" customWidth="1"/>
    <col min="1284" max="1284" width="19.44140625" style="2" customWidth="1"/>
    <col min="1285" max="1285" width="38.88671875" style="2" customWidth="1"/>
    <col min="1286" max="1286" width="34" style="2" customWidth="1"/>
    <col min="1287" max="1287" width="22.5546875" style="2" customWidth="1"/>
    <col min="1288" max="1288" width="13.5546875" style="2" customWidth="1"/>
    <col min="1289" max="1289" width="14.109375" style="2" customWidth="1"/>
    <col min="1290" max="1290" width="26.5546875" style="2" customWidth="1"/>
    <col min="1291" max="1291" width="12.88671875" style="2" customWidth="1"/>
    <col min="1292" max="1292" width="16.33203125" style="2" customWidth="1"/>
    <col min="1293" max="1293" width="18.44140625" style="2" customWidth="1"/>
    <col min="1294" max="1294" width="20.6640625" style="2" customWidth="1"/>
    <col min="1295" max="1295" width="25.109375" style="2" customWidth="1"/>
    <col min="1296" max="1296" width="10.109375" style="2" customWidth="1"/>
    <col min="1297" max="1297" width="22.109375" style="2" customWidth="1"/>
    <col min="1298" max="1298" width="19.5546875" style="2" customWidth="1"/>
    <col min="1299" max="1299" width="21.88671875" style="2" customWidth="1"/>
    <col min="1300" max="1300" width="16.109375" style="2" customWidth="1"/>
    <col min="1301" max="1301" width="24.109375" style="2" customWidth="1"/>
    <col min="1302" max="1302" width="14" style="2" bestFit="1" customWidth="1"/>
    <col min="1303" max="1538" width="8.88671875" style="2"/>
    <col min="1539" max="1539" width="11.33203125" style="2" customWidth="1"/>
    <col min="1540" max="1540" width="19.44140625" style="2" customWidth="1"/>
    <col min="1541" max="1541" width="38.88671875" style="2" customWidth="1"/>
    <col min="1542" max="1542" width="34" style="2" customWidth="1"/>
    <col min="1543" max="1543" width="22.5546875" style="2" customWidth="1"/>
    <col min="1544" max="1544" width="13.5546875" style="2" customWidth="1"/>
    <col min="1545" max="1545" width="14.109375" style="2" customWidth="1"/>
    <col min="1546" max="1546" width="26.5546875" style="2" customWidth="1"/>
    <col min="1547" max="1547" width="12.88671875" style="2" customWidth="1"/>
    <col min="1548" max="1548" width="16.33203125" style="2" customWidth="1"/>
    <col min="1549" max="1549" width="18.44140625" style="2" customWidth="1"/>
    <col min="1550" max="1550" width="20.6640625" style="2" customWidth="1"/>
    <col min="1551" max="1551" width="25.109375" style="2" customWidth="1"/>
    <col min="1552" max="1552" width="10.109375" style="2" customWidth="1"/>
    <col min="1553" max="1553" width="22.109375" style="2" customWidth="1"/>
    <col min="1554" max="1554" width="19.5546875" style="2" customWidth="1"/>
    <col min="1555" max="1555" width="21.88671875" style="2" customWidth="1"/>
    <col min="1556" max="1556" width="16.109375" style="2" customWidth="1"/>
    <col min="1557" max="1557" width="24.109375" style="2" customWidth="1"/>
    <col min="1558" max="1558" width="14" style="2" bestFit="1" customWidth="1"/>
    <col min="1559" max="1794" width="8.88671875" style="2"/>
    <col min="1795" max="1795" width="11.33203125" style="2" customWidth="1"/>
    <col min="1796" max="1796" width="19.44140625" style="2" customWidth="1"/>
    <col min="1797" max="1797" width="38.88671875" style="2" customWidth="1"/>
    <col min="1798" max="1798" width="34" style="2" customWidth="1"/>
    <col min="1799" max="1799" width="22.5546875" style="2" customWidth="1"/>
    <col min="1800" max="1800" width="13.5546875" style="2" customWidth="1"/>
    <col min="1801" max="1801" width="14.109375" style="2" customWidth="1"/>
    <col min="1802" max="1802" width="26.5546875" style="2" customWidth="1"/>
    <col min="1803" max="1803" width="12.88671875" style="2" customWidth="1"/>
    <col min="1804" max="1804" width="16.33203125" style="2" customWidth="1"/>
    <col min="1805" max="1805" width="18.44140625" style="2" customWidth="1"/>
    <col min="1806" max="1806" width="20.6640625" style="2" customWidth="1"/>
    <col min="1807" max="1807" width="25.109375" style="2" customWidth="1"/>
    <col min="1808" max="1808" width="10.109375" style="2" customWidth="1"/>
    <col min="1809" max="1809" width="22.109375" style="2" customWidth="1"/>
    <col min="1810" max="1810" width="19.5546875" style="2" customWidth="1"/>
    <col min="1811" max="1811" width="21.88671875" style="2" customWidth="1"/>
    <col min="1812" max="1812" width="16.109375" style="2" customWidth="1"/>
    <col min="1813" max="1813" width="24.109375" style="2" customWidth="1"/>
    <col min="1814" max="1814" width="14" style="2" bestFit="1" customWidth="1"/>
    <col min="1815" max="2050" width="8.88671875" style="2"/>
    <col min="2051" max="2051" width="11.33203125" style="2" customWidth="1"/>
    <col min="2052" max="2052" width="19.44140625" style="2" customWidth="1"/>
    <col min="2053" max="2053" width="38.88671875" style="2" customWidth="1"/>
    <col min="2054" max="2054" width="34" style="2" customWidth="1"/>
    <col min="2055" max="2055" width="22.5546875" style="2" customWidth="1"/>
    <col min="2056" max="2056" width="13.5546875" style="2" customWidth="1"/>
    <col min="2057" max="2057" width="14.109375" style="2" customWidth="1"/>
    <col min="2058" max="2058" width="26.5546875" style="2" customWidth="1"/>
    <col min="2059" max="2059" width="12.88671875" style="2" customWidth="1"/>
    <col min="2060" max="2060" width="16.33203125" style="2" customWidth="1"/>
    <col min="2061" max="2061" width="18.44140625" style="2" customWidth="1"/>
    <col min="2062" max="2062" width="20.6640625" style="2" customWidth="1"/>
    <col min="2063" max="2063" width="25.109375" style="2" customWidth="1"/>
    <col min="2064" max="2064" width="10.109375" style="2" customWidth="1"/>
    <col min="2065" max="2065" width="22.109375" style="2" customWidth="1"/>
    <col min="2066" max="2066" width="19.5546875" style="2" customWidth="1"/>
    <col min="2067" max="2067" width="21.88671875" style="2" customWidth="1"/>
    <col min="2068" max="2068" width="16.109375" style="2" customWidth="1"/>
    <col min="2069" max="2069" width="24.109375" style="2" customWidth="1"/>
    <col min="2070" max="2070" width="14" style="2" bestFit="1" customWidth="1"/>
    <col min="2071" max="2306" width="8.88671875" style="2"/>
    <col min="2307" max="2307" width="11.33203125" style="2" customWidth="1"/>
    <col min="2308" max="2308" width="19.44140625" style="2" customWidth="1"/>
    <col min="2309" max="2309" width="38.88671875" style="2" customWidth="1"/>
    <col min="2310" max="2310" width="34" style="2" customWidth="1"/>
    <col min="2311" max="2311" width="22.5546875" style="2" customWidth="1"/>
    <col min="2312" max="2312" width="13.5546875" style="2" customWidth="1"/>
    <col min="2313" max="2313" width="14.109375" style="2" customWidth="1"/>
    <col min="2314" max="2314" width="26.5546875" style="2" customWidth="1"/>
    <col min="2315" max="2315" width="12.88671875" style="2" customWidth="1"/>
    <col min="2316" max="2316" width="16.33203125" style="2" customWidth="1"/>
    <col min="2317" max="2317" width="18.44140625" style="2" customWidth="1"/>
    <col min="2318" max="2318" width="20.6640625" style="2" customWidth="1"/>
    <col min="2319" max="2319" width="25.109375" style="2" customWidth="1"/>
    <col min="2320" max="2320" width="10.109375" style="2" customWidth="1"/>
    <col min="2321" max="2321" width="22.109375" style="2" customWidth="1"/>
    <col min="2322" max="2322" width="19.5546875" style="2" customWidth="1"/>
    <col min="2323" max="2323" width="21.88671875" style="2" customWidth="1"/>
    <col min="2324" max="2324" width="16.109375" style="2" customWidth="1"/>
    <col min="2325" max="2325" width="24.109375" style="2" customWidth="1"/>
    <col min="2326" max="2326" width="14" style="2" bestFit="1" customWidth="1"/>
    <col min="2327" max="2562" width="8.88671875" style="2"/>
    <col min="2563" max="2563" width="11.33203125" style="2" customWidth="1"/>
    <col min="2564" max="2564" width="19.44140625" style="2" customWidth="1"/>
    <col min="2565" max="2565" width="38.88671875" style="2" customWidth="1"/>
    <col min="2566" max="2566" width="34" style="2" customWidth="1"/>
    <col min="2567" max="2567" width="22.5546875" style="2" customWidth="1"/>
    <col min="2568" max="2568" width="13.5546875" style="2" customWidth="1"/>
    <col min="2569" max="2569" width="14.109375" style="2" customWidth="1"/>
    <col min="2570" max="2570" width="26.5546875" style="2" customWidth="1"/>
    <col min="2571" max="2571" width="12.88671875" style="2" customWidth="1"/>
    <col min="2572" max="2572" width="16.33203125" style="2" customWidth="1"/>
    <col min="2573" max="2573" width="18.44140625" style="2" customWidth="1"/>
    <col min="2574" max="2574" width="20.6640625" style="2" customWidth="1"/>
    <col min="2575" max="2575" width="25.109375" style="2" customWidth="1"/>
    <col min="2576" max="2576" width="10.109375" style="2" customWidth="1"/>
    <col min="2577" max="2577" width="22.109375" style="2" customWidth="1"/>
    <col min="2578" max="2578" width="19.5546875" style="2" customWidth="1"/>
    <col min="2579" max="2579" width="21.88671875" style="2" customWidth="1"/>
    <col min="2580" max="2580" width="16.109375" style="2" customWidth="1"/>
    <col min="2581" max="2581" width="24.109375" style="2" customWidth="1"/>
    <col min="2582" max="2582" width="14" style="2" bestFit="1" customWidth="1"/>
    <col min="2583" max="2818" width="8.88671875" style="2"/>
    <col min="2819" max="2819" width="11.33203125" style="2" customWidth="1"/>
    <col min="2820" max="2820" width="19.44140625" style="2" customWidth="1"/>
    <col min="2821" max="2821" width="38.88671875" style="2" customWidth="1"/>
    <col min="2822" max="2822" width="34" style="2" customWidth="1"/>
    <col min="2823" max="2823" width="22.5546875" style="2" customWidth="1"/>
    <col min="2824" max="2824" width="13.5546875" style="2" customWidth="1"/>
    <col min="2825" max="2825" width="14.109375" style="2" customWidth="1"/>
    <col min="2826" max="2826" width="26.5546875" style="2" customWidth="1"/>
    <col min="2827" max="2827" width="12.88671875" style="2" customWidth="1"/>
    <col min="2828" max="2828" width="16.33203125" style="2" customWidth="1"/>
    <col min="2829" max="2829" width="18.44140625" style="2" customWidth="1"/>
    <col min="2830" max="2830" width="20.6640625" style="2" customWidth="1"/>
    <col min="2831" max="2831" width="25.109375" style="2" customWidth="1"/>
    <col min="2832" max="2832" width="10.109375" style="2" customWidth="1"/>
    <col min="2833" max="2833" width="22.109375" style="2" customWidth="1"/>
    <col min="2834" max="2834" width="19.5546875" style="2" customWidth="1"/>
    <col min="2835" max="2835" width="21.88671875" style="2" customWidth="1"/>
    <col min="2836" max="2836" width="16.109375" style="2" customWidth="1"/>
    <col min="2837" max="2837" width="24.109375" style="2" customWidth="1"/>
    <col min="2838" max="2838" width="14" style="2" bestFit="1" customWidth="1"/>
    <col min="2839" max="3074" width="8.88671875" style="2"/>
    <col min="3075" max="3075" width="11.33203125" style="2" customWidth="1"/>
    <col min="3076" max="3076" width="19.44140625" style="2" customWidth="1"/>
    <col min="3077" max="3077" width="38.88671875" style="2" customWidth="1"/>
    <col min="3078" max="3078" width="34" style="2" customWidth="1"/>
    <col min="3079" max="3079" width="22.5546875" style="2" customWidth="1"/>
    <col min="3080" max="3080" width="13.5546875" style="2" customWidth="1"/>
    <col min="3081" max="3081" width="14.109375" style="2" customWidth="1"/>
    <col min="3082" max="3082" width="26.5546875" style="2" customWidth="1"/>
    <col min="3083" max="3083" width="12.88671875" style="2" customWidth="1"/>
    <col min="3084" max="3084" width="16.33203125" style="2" customWidth="1"/>
    <col min="3085" max="3085" width="18.44140625" style="2" customWidth="1"/>
    <col min="3086" max="3086" width="20.6640625" style="2" customWidth="1"/>
    <col min="3087" max="3087" width="25.109375" style="2" customWidth="1"/>
    <col min="3088" max="3088" width="10.109375" style="2" customWidth="1"/>
    <col min="3089" max="3089" width="22.109375" style="2" customWidth="1"/>
    <col min="3090" max="3090" width="19.5546875" style="2" customWidth="1"/>
    <col min="3091" max="3091" width="21.88671875" style="2" customWidth="1"/>
    <col min="3092" max="3092" width="16.109375" style="2" customWidth="1"/>
    <col min="3093" max="3093" width="24.109375" style="2" customWidth="1"/>
    <col min="3094" max="3094" width="14" style="2" bestFit="1" customWidth="1"/>
    <col min="3095" max="3330" width="8.88671875" style="2"/>
    <col min="3331" max="3331" width="11.33203125" style="2" customWidth="1"/>
    <col min="3332" max="3332" width="19.44140625" style="2" customWidth="1"/>
    <col min="3333" max="3333" width="38.88671875" style="2" customWidth="1"/>
    <col min="3334" max="3334" width="34" style="2" customWidth="1"/>
    <col min="3335" max="3335" width="22.5546875" style="2" customWidth="1"/>
    <col min="3336" max="3336" width="13.5546875" style="2" customWidth="1"/>
    <col min="3337" max="3337" width="14.109375" style="2" customWidth="1"/>
    <col min="3338" max="3338" width="26.5546875" style="2" customWidth="1"/>
    <col min="3339" max="3339" width="12.88671875" style="2" customWidth="1"/>
    <col min="3340" max="3340" width="16.33203125" style="2" customWidth="1"/>
    <col min="3341" max="3341" width="18.44140625" style="2" customWidth="1"/>
    <col min="3342" max="3342" width="20.6640625" style="2" customWidth="1"/>
    <col min="3343" max="3343" width="25.109375" style="2" customWidth="1"/>
    <col min="3344" max="3344" width="10.109375" style="2" customWidth="1"/>
    <col min="3345" max="3345" width="22.109375" style="2" customWidth="1"/>
    <col min="3346" max="3346" width="19.5546875" style="2" customWidth="1"/>
    <col min="3347" max="3347" width="21.88671875" style="2" customWidth="1"/>
    <col min="3348" max="3348" width="16.109375" style="2" customWidth="1"/>
    <col min="3349" max="3349" width="24.109375" style="2" customWidth="1"/>
    <col min="3350" max="3350" width="14" style="2" bestFit="1" customWidth="1"/>
    <col min="3351" max="3586" width="8.88671875" style="2"/>
    <col min="3587" max="3587" width="11.33203125" style="2" customWidth="1"/>
    <col min="3588" max="3588" width="19.44140625" style="2" customWidth="1"/>
    <col min="3589" max="3589" width="38.88671875" style="2" customWidth="1"/>
    <col min="3590" max="3590" width="34" style="2" customWidth="1"/>
    <col min="3591" max="3591" width="22.5546875" style="2" customWidth="1"/>
    <col min="3592" max="3592" width="13.5546875" style="2" customWidth="1"/>
    <col min="3593" max="3593" width="14.109375" style="2" customWidth="1"/>
    <col min="3594" max="3594" width="26.5546875" style="2" customWidth="1"/>
    <col min="3595" max="3595" width="12.88671875" style="2" customWidth="1"/>
    <col min="3596" max="3596" width="16.33203125" style="2" customWidth="1"/>
    <col min="3597" max="3597" width="18.44140625" style="2" customWidth="1"/>
    <col min="3598" max="3598" width="20.6640625" style="2" customWidth="1"/>
    <col min="3599" max="3599" width="25.109375" style="2" customWidth="1"/>
    <col min="3600" max="3600" width="10.109375" style="2" customWidth="1"/>
    <col min="3601" max="3601" width="22.109375" style="2" customWidth="1"/>
    <col min="3602" max="3602" width="19.5546875" style="2" customWidth="1"/>
    <col min="3603" max="3603" width="21.88671875" style="2" customWidth="1"/>
    <col min="3604" max="3604" width="16.109375" style="2" customWidth="1"/>
    <col min="3605" max="3605" width="24.109375" style="2" customWidth="1"/>
    <col min="3606" max="3606" width="14" style="2" bestFit="1" customWidth="1"/>
    <col min="3607" max="3842" width="8.88671875" style="2"/>
    <col min="3843" max="3843" width="11.33203125" style="2" customWidth="1"/>
    <col min="3844" max="3844" width="19.44140625" style="2" customWidth="1"/>
    <col min="3845" max="3845" width="38.88671875" style="2" customWidth="1"/>
    <col min="3846" max="3846" width="34" style="2" customWidth="1"/>
    <col min="3847" max="3847" width="22.5546875" style="2" customWidth="1"/>
    <col min="3848" max="3848" width="13.5546875" style="2" customWidth="1"/>
    <col min="3849" max="3849" width="14.109375" style="2" customWidth="1"/>
    <col min="3850" max="3850" width="26.5546875" style="2" customWidth="1"/>
    <col min="3851" max="3851" width="12.88671875" style="2" customWidth="1"/>
    <col min="3852" max="3852" width="16.33203125" style="2" customWidth="1"/>
    <col min="3853" max="3853" width="18.44140625" style="2" customWidth="1"/>
    <col min="3854" max="3854" width="20.6640625" style="2" customWidth="1"/>
    <col min="3855" max="3855" width="25.109375" style="2" customWidth="1"/>
    <col min="3856" max="3856" width="10.109375" style="2" customWidth="1"/>
    <col min="3857" max="3857" width="22.109375" style="2" customWidth="1"/>
    <col min="3858" max="3858" width="19.5546875" style="2" customWidth="1"/>
    <col min="3859" max="3859" width="21.88671875" style="2" customWidth="1"/>
    <col min="3860" max="3860" width="16.109375" style="2" customWidth="1"/>
    <col min="3861" max="3861" width="24.109375" style="2" customWidth="1"/>
    <col min="3862" max="3862" width="14" style="2" bestFit="1" customWidth="1"/>
    <col min="3863" max="4098" width="8.88671875" style="2"/>
    <col min="4099" max="4099" width="11.33203125" style="2" customWidth="1"/>
    <col min="4100" max="4100" width="19.44140625" style="2" customWidth="1"/>
    <col min="4101" max="4101" width="38.88671875" style="2" customWidth="1"/>
    <col min="4102" max="4102" width="34" style="2" customWidth="1"/>
    <col min="4103" max="4103" width="22.5546875" style="2" customWidth="1"/>
    <col min="4104" max="4104" width="13.5546875" style="2" customWidth="1"/>
    <col min="4105" max="4105" width="14.109375" style="2" customWidth="1"/>
    <col min="4106" max="4106" width="26.5546875" style="2" customWidth="1"/>
    <col min="4107" max="4107" width="12.88671875" style="2" customWidth="1"/>
    <col min="4108" max="4108" width="16.33203125" style="2" customWidth="1"/>
    <col min="4109" max="4109" width="18.44140625" style="2" customWidth="1"/>
    <col min="4110" max="4110" width="20.6640625" style="2" customWidth="1"/>
    <col min="4111" max="4111" width="25.109375" style="2" customWidth="1"/>
    <col min="4112" max="4112" width="10.109375" style="2" customWidth="1"/>
    <col min="4113" max="4113" width="22.109375" style="2" customWidth="1"/>
    <col min="4114" max="4114" width="19.5546875" style="2" customWidth="1"/>
    <col min="4115" max="4115" width="21.88671875" style="2" customWidth="1"/>
    <col min="4116" max="4116" width="16.109375" style="2" customWidth="1"/>
    <col min="4117" max="4117" width="24.109375" style="2" customWidth="1"/>
    <col min="4118" max="4118" width="14" style="2" bestFit="1" customWidth="1"/>
    <col min="4119" max="4354" width="8.88671875" style="2"/>
    <col min="4355" max="4355" width="11.33203125" style="2" customWidth="1"/>
    <col min="4356" max="4356" width="19.44140625" style="2" customWidth="1"/>
    <col min="4357" max="4357" width="38.88671875" style="2" customWidth="1"/>
    <col min="4358" max="4358" width="34" style="2" customWidth="1"/>
    <col min="4359" max="4359" width="22.5546875" style="2" customWidth="1"/>
    <col min="4360" max="4360" width="13.5546875" style="2" customWidth="1"/>
    <col min="4361" max="4361" width="14.109375" style="2" customWidth="1"/>
    <col min="4362" max="4362" width="26.5546875" style="2" customWidth="1"/>
    <col min="4363" max="4363" width="12.88671875" style="2" customWidth="1"/>
    <col min="4364" max="4364" width="16.33203125" style="2" customWidth="1"/>
    <col min="4365" max="4365" width="18.44140625" style="2" customWidth="1"/>
    <col min="4366" max="4366" width="20.6640625" style="2" customWidth="1"/>
    <col min="4367" max="4367" width="25.109375" style="2" customWidth="1"/>
    <col min="4368" max="4368" width="10.109375" style="2" customWidth="1"/>
    <col min="4369" max="4369" width="22.109375" style="2" customWidth="1"/>
    <col min="4370" max="4370" width="19.5546875" style="2" customWidth="1"/>
    <col min="4371" max="4371" width="21.88671875" style="2" customWidth="1"/>
    <col min="4372" max="4372" width="16.109375" style="2" customWidth="1"/>
    <col min="4373" max="4373" width="24.109375" style="2" customWidth="1"/>
    <col min="4374" max="4374" width="14" style="2" bestFit="1" customWidth="1"/>
    <col min="4375" max="4610" width="8.88671875" style="2"/>
    <col min="4611" max="4611" width="11.33203125" style="2" customWidth="1"/>
    <col min="4612" max="4612" width="19.44140625" style="2" customWidth="1"/>
    <col min="4613" max="4613" width="38.88671875" style="2" customWidth="1"/>
    <col min="4614" max="4614" width="34" style="2" customWidth="1"/>
    <col min="4615" max="4615" width="22.5546875" style="2" customWidth="1"/>
    <col min="4616" max="4616" width="13.5546875" style="2" customWidth="1"/>
    <col min="4617" max="4617" width="14.109375" style="2" customWidth="1"/>
    <col min="4618" max="4618" width="26.5546875" style="2" customWidth="1"/>
    <col min="4619" max="4619" width="12.88671875" style="2" customWidth="1"/>
    <col min="4620" max="4620" width="16.33203125" style="2" customWidth="1"/>
    <col min="4621" max="4621" width="18.44140625" style="2" customWidth="1"/>
    <col min="4622" max="4622" width="20.6640625" style="2" customWidth="1"/>
    <col min="4623" max="4623" width="25.109375" style="2" customWidth="1"/>
    <col min="4624" max="4624" width="10.109375" style="2" customWidth="1"/>
    <col min="4625" max="4625" width="22.109375" style="2" customWidth="1"/>
    <col min="4626" max="4626" width="19.5546875" style="2" customWidth="1"/>
    <col min="4627" max="4627" width="21.88671875" style="2" customWidth="1"/>
    <col min="4628" max="4628" width="16.109375" style="2" customWidth="1"/>
    <col min="4629" max="4629" width="24.109375" style="2" customWidth="1"/>
    <col min="4630" max="4630" width="14" style="2" bestFit="1" customWidth="1"/>
    <col min="4631" max="4866" width="8.88671875" style="2"/>
    <col min="4867" max="4867" width="11.33203125" style="2" customWidth="1"/>
    <col min="4868" max="4868" width="19.44140625" style="2" customWidth="1"/>
    <col min="4869" max="4869" width="38.88671875" style="2" customWidth="1"/>
    <col min="4870" max="4870" width="34" style="2" customWidth="1"/>
    <col min="4871" max="4871" width="22.5546875" style="2" customWidth="1"/>
    <col min="4872" max="4872" width="13.5546875" style="2" customWidth="1"/>
    <col min="4873" max="4873" width="14.109375" style="2" customWidth="1"/>
    <col min="4874" max="4874" width="26.5546875" style="2" customWidth="1"/>
    <col min="4875" max="4875" width="12.88671875" style="2" customWidth="1"/>
    <col min="4876" max="4876" width="16.33203125" style="2" customWidth="1"/>
    <col min="4877" max="4877" width="18.44140625" style="2" customWidth="1"/>
    <col min="4878" max="4878" width="20.6640625" style="2" customWidth="1"/>
    <col min="4879" max="4879" width="25.109375" style="2" customWidth="1"/>
    <col min="4880" max="4880" width="10.109375" style="2" customWidth="1"/>
    <col min="4881" max="4881" width="22.109375" style="2" customWidth="1"/>
    <col min="4882" max="4882" width="19.5546875" style="2" customWidth="1"/>
    <col min="4883" max="4883" width="21.88671875" style="2" customWidth="1"/>
    <col min="4884" max="4884" width="16.109375" style="2" customWidth="1"/>
    <col min="4885" max="4885" width="24.109375" style="2" customWidth="1"/>
    <col min="4886" max="4886" width="14" style="2" bestFit="1" customWidth="1"/>
    <col min="4887" max="5122" width="8.88671875" style="2"/>
    <col min="5123" max="5123" width="11.33203125" style="2" customWidth="1"/>
    <col min="5124" max="5124" width="19.44140625" style="2" customWidth="1"/>
    <col min="5125" max="5125" width="38.88671875" style="2" customWidth="1"/>
    <col min="5126" max="5126" width="34" style="2" customWidth="1"/>
    <col min="5127" max="5127" width="22.5546875" style="2" customWidth="1"/>
    <col min="5128" max="5128" width="13.5546875" style="2" customWidth="1"/>
    <col min="5129" max="5129" width="14.109375" style="2" customWidth="1"/>
    <col min="5130" max="5130" width="26.5546875" style="2" customWidth="1"/>
    <col min="5131" max="5131" width="12.88671875" style="2" customWidth="1"/>
    <col min="5132" max="5132" width="16.33203125" style="2" customWidth="1"/>
    <col min="5133" max="5133" width="18.44140625" style="2" customWidth="1"/>
    <col min="5134" max="5134" width="20.6640625" style="2" customWidth="1"/>
    <col min="5135" max="5135" width="25.109375" style="2" customWidth="1"/>
    <col min="5136" max="5136" width="10.109375" style="2" customWidth="1"/>
    <col min="5137" max="5137" width="22.109375" style="2" customWidth="1"/>
    <col min="5138" max="5138" width="19.5546875" style="2" customWidth="1"/>
    <col min="5139" max="5139" width="21.88671875" style="2" customWidth="1"/>
    <col min="5140" max="5140" width="16.109375" style="2" customWidth="1"/>
    <col min="5141" max="5141" width="24.109375" style="2" customWidth="1"/>
    <col min="5142" max="5142" width="14" style="2" bestFit="1" customWidth="1"/>
    <col min="5143" max="5378" width="8.88671875" style="2"/>
    <col min="5379" max="5379" width="11.33203125" style="2" customWidth="1"/>
    <col min="5380" max="5380" width="19.44140625" style="2" customWidth="1"/>
    <col min="5381" max="5381" width="38.88671875" style="2" customWidth="1"/>
    <col min="5382" max="5382" width="34" style="2" customWidth="1"/>
    <col min="5383" max="5383" width="22.5546875" style="2" customWidth="1"/>
    <col min="5384" max="5384" width="13.5546875" style="2" customWidth="1"/>
    <col min="5385" max="5385" width="14.109375" style="2" customWidth="1"/>
    <col min="5386" max="5386" width="26.5546875" style="2" customWidth="1"/>
    <col min="5387" max="5387" width="12.88671875" style="2" customWidth="1"/>
    <col min="5388" max="5388" width="16.33203125" style="2" customWidth="1"/>
    <col min="5389" max="5389" width="18.44140625" style="2" customWidth="1"/>
    <col min="5390" max="5390" width="20.6640625" style="2" customWidth="1"/>
    <col min="5391" max="5391" width="25.109375" style="2" customWidth="1"/>
    <col min="5392" max="5392" width="10.109375" style="2" customWidth="1"/>
    <col min="5393" max="5393" width="22.109375" style="2" customWidth="1"/>
    <col min="5394" max="5394" width="19.5546875" style="2" customWidth="1"/>
    <col min="5395" max="5395" width="21.88671875" style="2" customWidth="1"/>
    <col min="5396" max="5396" width="16.109375" style="2" customWidth="1"/>
    <col min="5397" max="5397" width="24.109375" style="2" customWidth="1"/>
    <col min="5398" max="5398" width="14" style="2" bestFit="1" customWidth="1"/>
    <col min="5399" max="5634" width="8.88671875" style="2"/>
    <col min="5635" max="5635" width="11.33203125" style="2" customWidth="1"/>
    <col min="5636" max="5636" width="19.44140625" style="2" customWidth="1"/>
    <col min="5637" max="5637" width="38.88671875" style="2" customWidth="1"/>
    <col min="5638" max="5638" width="34" style="2" customWidth="1"/>
    <col min="5639" max="5639" width="22.5546875" style="2" customWidth="1"/>
    <col min="5640" max="5640" width="13.5546875" style="2" customWidth="1"/>
    <col min="5641" max="5641" width="14.109375" style="2" customWidth="1"/>
    <col min="5642" max="5642" width="26.5546875" style="2" customWidth="1"/>
    <col min="5643" max="5643" width="12.88671875" style="2" customWidth="1"/>
    <col min="5644" max="5644" width="16.33203125" style="2" customWidth="1"/>
    <col min="5645" max="5645" width="18.44140625" style="2" customWidth="1"/>
    <col min="5646" max="5646" width="20.6640625" style="2" customWidth="1"/>
    <col min="5647" max="5647" width="25.109375" style="2" customWidth="1"/>
    <col min="5648" max="5648" width="10.109375" style="2" customWidth="1"/>
    <col min="5649" max="5649" width="22.109375" style="2" customWidth="1"/>
    <col min="5650" max="5650" width="19.5546875" style="2" customWidth="1"/>
    <col min="5651" max="5651" width="21.88671875" style="2" customWidth="1"/>
    <col min="5652" max="5652" width="16.109375" style="2" customWidth="1"/>
    <col min="5653" max="5653" width="24.109375" style="2" customWidth="1"/>
    <col min="5654" max="5654" width="14" style="2" bestFit="1" customWidth="1"/>
    <col min="5655" max="5890" width="8.88671875" style="2"/>
    <col min="5891" max="5891" width="11.33203125" style="2" customWidth="1"/>
    <col min="5892" max="5892" width="19.44140625" style="2" customWidth="1"/>
    <col min="5893" max="5893" width="38.88671875" style="2" customWidth="1"/>
    <col min="5894" max="5894" width="34" style="2" customWidth="1"/>
    <col min="5895" max="5895" width="22.5546875" style="2" customWidth="1"/>
    <col min="5896" max="5896" width="13.5546875" style="2" customWidth="1"/>
    <col min="5897" max="5897" width="14.109375" style="2" customWidth="1"/>
    <col min="5898" max="5898" width="26.5546875" style="2" customWidth="1"/>
    <col min="5899" max="5899" width="12.88671875" style="2" customWidth="1"/>
    <col min="5900" max="5900" width="16.33203125" style="2" customWidth="1"/>
    <col min="5901" max="5901" width="18.44140625" style="2" customWidth="1"/>
    <col min="5902" max="5902" width="20.6640625" style="2" customWidth="1"/>
    <col min="5903" max="5903" width="25.109375" style="2" customWidth="1"/>
    <col min="5904" max="5904" width="10.109375" style="2" customWidth="1"/>
    <col min="5905" max="5905" width="22.109375" style="2" customWidth="1"/>
    <col min="5906" max="5906" width="19.5546875" style="2" customWidth="1"/>
    <col min="5907" max="5907" width="21.88671875" style="2" customWidth="1"/>
    <col min="5908" max="5908" width="16.109375" style="2" customWidth="1"/>
    <col min="5909" max="5909" width="24.109375" style="2" customWidth="1"/>
    <col min="5910" max="5910" width="14" style="2" bestFit="1" customWidth="1"/>
    <col min="5911" max="6146" width="8.88671875" style="2"/>
    <col min="6147" max="6147" width="11.33203125" style="2" customWidth="1"/>
    <col min="6148" max="6148" width="19.44140625" style="2" customWidth="1"/>
    <col min="6149" max="6149" width="38.88671875" style="2" customWidth="1"/>
    <col min="6150" max="6150" width="34" style="2" customWidth="1"/>
    <col min="6151" max="6151" width="22.5546875" style="2" customWidth="1"/>
    <col min="6152" max="6152" width="13.5546875" style="2" customWidth="1"/>
    <col min="6153" max="6153" width="14.109375" style="2" customWidth="1"/>
    <col min="6154" max="6154" width="26.5546875" style="2" customWidth="1"/>
    <col min="6155" max="6155" width="12.88671875" style="2" customWidth="1"/>
    <col min="6156" max="6156" width="16.33203125" style="2" customWidth="1"/>
    <col min="6157" max="6157" width="18.44140625" style="2" customWidth="1"/>
    <col min="6158" max="6158" width="20.6640625" style="2" customWidth="1"/>
    <col min="6159" max="6159" width="25.109375" style="2" customWidth="1"/>
    <col min="6160" max="6160" width="10.109375" style="2" customWidth="1"/>
    <col min="6161" max="6161" width="22.109375" style="2" customWidth="1"/>
    <col min="6162" max="6162" width="19.5546875" style="2" customWidth="1"/>
    <col min="6163" max="6163" width="21.88671875" style="2" customWidth="1"/>
    <col min="6164" max="6164" width="16.109375" style="2" customWidth="1"/>
    <col min="6165" max="6165" width="24.109375" style="2" customWidth="1"/>
    <col min="6166" max="6166" width="14" style="2" bestFit="1" customWidth="1"/>
    <col min="6167" max="6402" width="8.88671875" style="2"/>
    <col min="6403" max="6403" width="11.33203125" style="2" customWidth="1"/>
    <col min="6404" max="6404" width="19.44140625" style="2" customWidth="1"/>
    <col min="6405" max="6405" width="38.88671875" style="2" customWidth="1"/>
    <col min="6406" max="6406" width="34" style="2" customWidth="1"/>
    <col min="6407" max="6407" width="22.5546875" style="2" customWidth="1"/>
    <col min="6408" max="6408" width="13.5546875" style="2" customWidth="1"/>
    <col min="6409" max="6409" width="14.109375" style="2" customWidth="1"/>
    <col min="6410" max="6410" width="26.5546875" style="2" customWidth="1"/>
    <col min="6411" max="6411" width="12.88671875" style="2" customWidth="1"/>
    <col min="6412" max="6412" width="16.33203125" style="2" customWidth="1"/>
    <col min="6413" max="6413" width="18.44140625" style="2" customWidth="1"/>
    <col min="6414" max="6414" width="20.6640625" style="2" customWidth="1"/>
    <col min="6415" max="6415" width="25.109375" style="2" customWidth="1"/>
    <col min="6416" max="6416" width="10.109375" style="2" customWidth="1"/>
    <col min="6417" max="6417" width="22.109375" style="2" customWidth="1"/>
    <col min="6418" max="6418" width="19.5546875" style="2" customWidth="1"/>
    <col min="6419" max="6419" width="21.88671875" style="2" customWidth="1"/>
    <col min="6420" max="6420" width="16.109375" style="2" customWidth="1"/>
    <col min="6421" max="6421" width="24.109375" style="2" customWidth="1"/>
    <col min="6422" max="6422" width="14" style="2" bestFit="1" customWidth="1"/>
    <col min="6423" max="6658" width="8.88671875" style="2"/>
    <col min="6659" max="6659" width="11.33203125" style="2" customWidth="1"/>
    <col min="6660" max="6660" width="19.44140625" style="2" customWidth="1"/>
    <col min="6661" max="6661" width="38.88671875" style="2" customWidth="1"/>
    <col min="6662" max="6662" width="34" style="2" customWidth="1"/>
    <col min="6663" max="6663" width="22.5546875" style="2" customWidth="1"/>
    <col min="6664" max="6664" width="13.5546875" style="2" customWidth="1"/>
    <col min="6665" max="6665" width="14.109375" style="2" customWidth="1"/>
    <col min="6666" max="6666" width="26.5546875" style="2" customWidth="1"/>
    <col min="6667" max="6667" width="12.88671875" style="2" customWidth="1"/>
    <col min="6668" max="6668" width="16.33203125" style="2" customWidth="1"/>
    <col min="6669" max="6669" width="18.44140625" style="2" customWidth="1"/>
    <col min="6670" max="6670" width="20.6640625" style="2" customWidth="1"/>
    <col min="6671" max="6671" width="25.109375" style="2" customWidth="1"/>
    <col min="6672" max="6672" width="10.109375" style="2" customWidth="1"/>
    <col min="6673" max="6673" width="22.109375" style="2" customWidth="1"/>
    <col min="6674" max="6674" width="19.5546875" style="2" customWidth="1"/>
    <col min="6675" max="6675" width="21.88671875" style="2" customWidth="1"/>
    <col min="6676" max="6676" width="16.109375" style="2" customWidth="1"/>
    <col min="6677" max="6677" width="24.109375" style="2" customWidth="1"/>
    <col min="6678" max="6678" width="14" style="2" bestFit="1" customWidth="1"/>
    <col min="6679" max="6914" width="8.88671875" style="2"/>
    <col min="6915" max="6915" width="11.33203125" style="2" customWidth="1"/>
    <col min="6916" max="6916" width="19.44140625" style="2" customWidth="1"/>
    <col min="6917" max="6917" width="38.88671875" style="2" customWidth="1"/>
    <col min="6918" max="6918" width="34" style="2" customWidth="1"/>
    <col min="6919" max="6919" width="22.5546875" style="2" customWidth="1"/>
    <col min="6920" max="6920" width="13.5546875" style="2" customWidth="1"/>
    <col min="6921" max="6921" width="14.109375" style="2" customWidth="1"/>
    <col min="6922" max="6922" width="26.5546875" style="2" customWidth="1"/>
    <col min="6923" max="6923" width="12.88671875" style="2" customWidth="1"/>
    <col min="6924" max="6924" width="16.33203125" style="2" customWidth="1"/>
    <col min="6925" max="6925" width="18.44140625" style="2" customWidth="1"/>
    <col min="6926" max="6926" width="20.6640625" style="2" customWidth="1"/>
    <col min="6927" max="6927" width="25.109375" style="2" customWidth="1"/>
    <col min="6928" max="6928" width="10.109375" style="2" customWidth="1"/>
    <col min="6929" max="6929" width="22.109375" style="2" customWidth="1"/>
    <col min="6930" max="6930" width="19.5546875" style="2" customWidth="1"/>
    <col min="6931" max="6931" width="21.88671875" style="2" customWidth="1"/>
    <col min="6932" max="6932" width="16.109375" style="2" customWidth="1"/>
    <col min="6933" max="6933" width="24.109375" style="2" customWidth="1"/>
    <col min="6934" max="6934" width="14" style="2" bestFit="1" customWidth="1"/>
    <col min="6935" max="7170" width="8.88671875" style="2"/>
    <col min="7171" max="7171" width="11.33203125" style="2" customWidth="1"/>
    <col min="7172" max="7172" width="19.44140625" style="2" customWidth="1"/>
    <col min="7173" max="7173" width="38.88671875" style="2" customWidth="1"/>
    <col min="7174" max="7174" width="34" style="2" customWidth="1"/>
    <col min="7175" max="7175" width="22.5546875" style="2" customWidth="1"/>
    <col min="7176" max="7176" width="13.5546875" style="2" customWidth="1"/>
    <col min="7177" max="7177" width="14.109375" style="2" customWidth="1"/>
    <col min="7178" max="7178" width="26.5546875" style="2" customWidth="1"/>
    <col min="7179" max="7179" width="12.88671875" style="2" customWidth="1"/>
    <col min="7180" max="7180" width="16.33203125" style="2" customWidth="1"/>
    <col min="7181" max="7181" width="18.44140625" style="2" customWidth="1"/>
    <col min="7182" max="7182" width="20.6640625" style="2" customWidth="1"/>
    <col min="7183" max="7183" width="25.109375" style="2" customWidth="1"/>
    <col min="7184" max="7184" width="10.109375" style="2" customWidth="1"/>
    <col min="7185" max="7185" width="22.109375" style="2" customWidth="1"/>
    <col min="7186" max="7186" width="19.5546875" style="2" customWidth="1"/>
    <col min="7187" max="7187" width="21.88671875" style="2" customWidth="1"/>
    <col min="7188" max="7188" width="16.109375" style="2" customWidth="1"/>
    <col min="7189" max="7189" width="24.109375" style="2" customWidth="1"/>
    <col min="7190" max="7190" width="14" style="2" bestFit="1" customWidth="1"/>
    <col min="7191" max="7426" width="8.88671875" style="2"/>
    <col min="7427" max="7427" width="11.33203125" style="2" customWidth="1"/>
    <col min="7428" max="7428" width="19.44140625" style="2" customWidth="1"/>
    <col min="7429" max="7429" width="38.88671875" style="2" customWidth="1"/>
    <col min="7430" max="7430" width="34" style="2" customWidth="1"/>
    <col min="7431" max="7431" width="22.5546875" style="2" customWidth="1"/>
    <col min="7432" max="7432" width="13.5546875" style="2" customWidth="1"/>
    <col min="7433" max="7433" width="14.109375" style="2" customWidth="1"/>
    <col min="7434" max="7434" width="26.5546875" style="2" customWidth="1"/>
    <col min="7435" max="7435" width="12.88671875" style="2" customWidth="1"/>
    <col min="7436" max="7436" width="16.33203125" style="2" customWidth="1"/>
    <col min="7437" max="7437" width="18.44140625" style="2" customWidth="1"/>
    <col min="7438" max="7438" width="20.6640625" style="2" customWidth="1"/>
    <col min="7439" max="7439" width="25.109375" style="2" customWidth="1"/>
    <col min="7440" max="7440" width="10.109375" style="2" customWidth="1"/>
    <col min="7441" max="7441" width="22.109375" style="2" customWidth="1"/>
    <col min="7442" max="7442" width="19.5546875" style="2" customWidth="1"/>
    <col min="7443" max="7443" width="21.88671875" style="2" customWidth="1"/>
    <col min="7444" max="7444" width="16.109375" style="2" customWidth="1"/>
    <col min="7445" max="7445" width="24.109375" style="2" customWidth="1"/>
    <col min="7446" max="7446" width="14" style="2" bestFit="1" customWidth="1"/>
    <col min="7447" max="7682" width="8.88671875" style="2"/>
    <col min="7683" max="7683" width="11.33203125" style="2" customWidth="1"/>
    <col min="7684" max="7684" width="19.44140625" style="2" customWidth="1"/>
    <col min="7685" max="7685" width="38.88671875" style="2" customWidth="1"/>
    <col min="7686" max="7686" width="34" style="2" customWidth="1"/>
    <col min="7687" max="7687" width="22.5546875" style="2" customWidth="1"/>
    <col min="7688" max="7688" width="13.5546875" style="2" customWidth="1"/>
    <col min="7689" max="7689" width="14.109375" style="2" customWidth="1"/>
    <col min="7690" max="7690" width="26.5546875" style="2" customWidth="1"/>
    <col min="7691" max="7691" width="12.88671875" style="2" customWidth="1"/>
    <col min="7692" max="7692" width="16.33203125" style="2" customWidth="1"/>
    <col min="7693" max="7693" width="18.44140625" style="2" customWidth="1"/>
    <col min="7694" max="7694" width="20.6640625" style="2" customWidth="1"/>
    <col min="7695" max="7695" width="25.109375" style="2" customWidth="1"/>
    <col min="7696" max="7696" width="10.109375" style="2" customWidth="1"/>
    <col min="7697" max="7697" width="22.109375" style="2" customWidth="1"/>
    <col min="7698" max="7698" width="19.5546875" style="2" customWidth="1"/>
    <col min="7699" max="7699" width="21.88671875" style="2" customWidth="1"/>
    <col min="7700" max="7700" width="16.109375" style="2" customWidth="1"/>
    <col min="7701" max="7701" width="24.109375" style="2" customWidth="1"/>
    <col min="7702" max="7702" width="14" style="2" bestFit="1" customWidth="1"/>
    <col min="7703" max="7938" width="8.88671875" style="2"/>
    <col min="7939" max="7939" width="11.33203125" style="2" customWidth="1"/>
    <col min="7940" max="7940" width="19.44140625" style="2" customWidth="1"/>
    <col min="7941" max="7941" width="38.88671875" style="2" customWidth="1"/>
    <col min="7942" max="7942" width="34" style="2" customWidth="1"/>
    <col min="7943" max="7943" width="22.5546875" style="2" customWidth="1"/>
    <col min="7944" max="7944" width="13.5546875" style="2" customWidth="1"/>
    <col min="7945" max="7945" width="14.109375" style="2" customWidth="1"/>
    <col min="7946" max="7946" width="26.5546875" style="2" customWidth="1"/>
    <col min="7947" max="7947" width="12.88671875" style="2" customWidth="1"/>
    <col min="7948" max="7948" width="16.33203125" style="2" customWidth="1"/>
    <col min="7949" max="7949" width="18.44140625" style="2" customWidth="1"/>
    <col min="7950" max="7950" width="20.6640625" style="2" customWidth="1"/>
    <col min="7951" max="7951" width="25.109375" style="2" customWidth="1"/>
    <col min="7952" max="7952" width="10.109375" style="2" customWidth="1"/>
    <col min="7953" max="7953" width="22.109375" style="2" customWidth="1"/>
    <col min="7954" max="7954" width="19.5546875" style="2" customWidth="1"/>
    <col min="7955" max="7955" width="21.88671875" style="2" customWidth="1"/>
    <col min="7956" max="7956" width="16.109375" style="2" customWidth="1"/>
    <col min="7957" max="7957" width="24.109375" style="2" customWidth="1"/>
    <col min="7958" max="7958" width="14" style="2" bestFit="1" customWidth="1"/>
    <col min="7959" max="8194" width="8.88671875" style="2"/>
    <col min="8195" max="8195" width="11.33203125" style="2" customWidth="1"/>
    <col min="8196" max="8196" width="19.44140625" style="2" customWidth="1"/>
    <col min="8197" max="8197" width="38.88671875" style="2" customWidth="1"/>
    <col min="8198" max="8198" width="34" style="2" customWidth="1"/>
    <col min="8199" max="8199" width="22.5546875" style="2" customWidth="1"/>
    <col min="8200" max="8200" width="13.5546875" style="2" customWidth="1"/>
    <col min="8201" max="8201" width="14.109375" style="2" customWidth="1"/>
    <col min="8202" max="8202" width="26.5546875" style="2" customWidth="1"/>
    <col min="8203" max="8203" width="12.88671875" style="2" customWidth="1"/>
    <col min="8204" max="8204" width="16.33203125" style="2" customWidth="1"/>
    <col min="8205" max="8205" width="18.44140625" style="2" customWidth="1"/>
    <col min="8206" max="8206" width="20.6640625" style="2" customWidth="1"/>
    <col min="8207" max="8207" width="25.109375" style="2" customWidth="1"/>
    <col min="8208" max="8208" width="10.109375" style="2" customWidth="1"/>
    <col min="8209" max="8209" width="22.109375" style="2" customWidth="1"/>
    <col min="8210" max="8210" width="19.5546875" style="2" customWidth="1"/>
    <col min="8211" max="8211" width="21.88671875" style="2" customWidth="1"/>
    <col min="8212" max="8212" width="16.109375" style="2" customWidth="1"/>
    <col min="8213" max="8213" width="24.109375" style="2" customWidth="1"/>
    <col min="8214" max="8214" width="14" style="2" bestFit="1" customWidth="1"/>
    <col min="8215" max="8450" width="8.88671875" style="2"/>
    <col min="8451" max="8451" width="11.33203125" style="2" customWidth="1"/>
    <col min="8452" max="8452" width="19.44140625" style="2" customWidth="1"/>
    <col min="8453" max="8453" width="38.88671875" style="2" customWidth="1"/>
    <col min="8454" max="8454" width="34" style="2" customWidth="1"/>
    <col min="8455" max="8455" width="22.5546875" style="2" customWidth="1"/>
    <col min="8456" max="8456" width="13.5546875" style="2" customWidth="1"/>
    <col min="8457" max="8457" width="14.109375" style="2" customWidth="1"/>
    <col min="8458" max="8458" width="26.5546875" style="2" customWidth="1"/>
    <col min="8459" max="8459" width="12.88671875" style="2" customWidth="1"/>
    <col min="8460" max="8460" width="16.33203125" style="2" customWidth="1"/>
    <col min="8461" max="8461" width="18.44140625" style="2" customWidth="1"/>
    <col min="8462" max="8462" width="20.6640625" style="2" customWidth="1"/>
    <col min="8463" max="8463" width="25.109375" style="2" customWidth="1"/>
    <col min="8464" max="8464" width="10.109375" style="2" customWidth="1"/>
    <col min="8465" max="8465" width="22.109375" style="2" customWidth="1"/>
    <col min="8466" max="8466" width="19.5546875" style="2" customWidth="1"/>
    <col min="8467" max="8467" width="21.88671875" style="2" customWidth="1"/>
    <col min="8468" max="8468" width="16.109375" style="2" customWidth="1"/>
    <col min="8469" max="8469" width="24.109375" style="2" customWidth="1"/>
    <col min="8470" max="8470" width="14" style="2" bestFit="1" customWidth="1"/>
    <col min="8471" max="8706" width="8.88671875" style="2"/>
    <col min="8707" max="8707" width="11.33203125" style="2" customWidth="1"/>
    <col min="8708" max="8708" width="19.44140625" style="2" customWidth="1"/>
    <col min="8709" max="8709" width="38.88671875" style="2" customWidth="1"/>
    <col min="8710" max="8710" width="34" style="2" customWidth="1"/>
    <col min="8711" max="8711" width="22.5546875" style="2" customWidth="1"/>
    <col min="8712" max="8712" width="13.5546875" style="2" customWidth="1"/>
    <col min="8713" max="8713" width="14.109375" style="2" customWidth="1"/>
    <col min="8714" max="8714" width="26.5546875" style="2" customWidth="1"/>
    <col min="8715" max="8715" width="12.88671875" style="2" customWidth="1"/>
    <col min="8716" max="8716" width="16.33203125" style="2" customWidth="1"/>
    <col min="8717" max="8717" width="18.44140625" style="2" customWidth="1"/>
    <col min="8718" max="8718" width="20.6640625" style="2" customWidth="1"/>
    <col min="8719" max="8719" width="25.109375" style="2" customWidth="1"/>
    <col min="8720" max="8720" width="10.109375" style="2" customWidth="1"/>
    <col min="8721" max="8721" width="22.109375" style="2" customWidth="1"/>
    <col min="8722" max="8722" width="19.5546875" style="2" customWidth="1"/>
    <col min="8723" max="8723" width="21.88671875" style="2" customWidth="1"/>
    <col min="8724" max="8724" width="16.109375" style="2" customWidth="1"/>
    <col min="8725" max="8725" width="24.109375" style="2" customWidth="1"/>
    <col min="8726" max="8726" width="14" style="2" bestFit="1" customWidth="1"/>
    <col min="8727" max="8962" width="8.88671875" style="2"/>
    <col min="8963" max="8963" width="11.33203125" style="2" customWidth="1"/>
    <col min="8964" max="8964" width="19.44140625" style="2" customWidth="1"/>
    <col min="8965" max="8965" width="38.88671875" style="2" customWidth="1"/>
    <col min="8966" max="8966" width="34" style="2" customWidth="1"/>
    <col min="8967" max="8967" width="22.5546875" style="2" customWidth="1"/>
    <col min="8968" max="8968" width="13.5546875" style="2" customWidth="1"/>
    <col min="8969" max="8969" width="14.109375" style="2" customWidth="1"/>
    <col min="8970" max="8970" width="26.5546875" style="2" customWidth="1"/>
    <col min="8971" max="8971" width="12.88671875" style="2" customWidth="1"/>
    <col min="8972" max="8972" width="16.33203125" style="2" customWidth="1"/>
    <col min="8973" max="8973" width="18.44140625" style="2" customWidth="1"/>
    <col min="8974" max="8974" width="20.6640625" style="2" customWidth="1"/>
    <col min="8975" max="8975" width="25.109375" style="2" customWidth="1"/>
    <col min="8976" max="8976" width="10.109375" style="2" customWidth="1"/>
    <col min="8977" max="8977" width="22.109375" style="2" customWidth="1"/>
    <col min="8978" max="8978" width="19.5546875" style="2" customWidth="1"/>
    <col min="8979" max="8979" width="21.88671875" style="2" customWidth="1"/>
    <col min="8980" max="8980" width="16.109375" style="2" customWidth="1"/>
    <col min="8981" max="8981" width="24.109375" style="2" customWidth="1"/>
    <col min="8982" max="8982" width="14" style="2" bestFit="1" customWidth="1"/>
    <col min="8983" max="9218" width="8.88671875" style="2"/>
    <col min="9219" max="9219" width="11.33203125" style="2" customWidth="1"/>
    <col min="9220" max="9220" width="19.44140625" style="2" customWidth="1"/>
    <col min="9221" max="9221" width="38.88671875" style="2" customWidth="1"/>
    <col min="9222" max="9222" width="34" style="2" customWidth="1"/>
    <col min="9223" max="9223" width="22.5546875" style="2" customWidth="1"/>
    <col min="9224" max="9224" width="13.5546875" style="2" customWidth="1"/>
    <col min="9225" max="9225" width="14.109375" style="2" customWidth="1"/>
    <col min="9226" max="9226" width="26.5546875" style="2" customWidth="1"/>
    <col min="9227" max="9227" width="12.88671875" style="2" customWidth="1"/>
    <col min="9228" max="9228" width="16.33203125" style="2" customWidth="1"/>
    <col min="9229" max="9229" width="18.44140625" style="2" customWidth="1"/>
    <col min="9230" max="9230" width="20.6640625" style="2" customWidth="1"/>
    <col min="9231" max="9231" width="25.109375" style="2" customWidth="1"/>
    <col min="9232" max="9232" width="10.109375" style="2" customWidth="1"/>
    <col min="9233" max="9233" width="22.109375" style="2" customWidth="1"/>
    <col min="9234" max="9234" width="19.5546875" style="2" customWidth="1"/>
    <col min="9235" max="9235" width="21.88671875" style="2" customWidth="1"/>
    <col min="9236" max="9236" width="16.109375" style="2" customWidth="1"/>
    <col min="9237" max="9237" width="24.109375" style="2" customWidth="1"/>
    <col min="9238" max="9238" width="14" style="2" bestFit="1" customWidth="1"/>
    <col min="9239" max="9474" width="8.88671875" style="2"/>
    <col min="9475" max="9475" width="11.33203125" style="2" customWidth="1"/>
    <col min="9476" max="9476" width="19.44140625" style="2" customWidth="1"/>
    <col min="9477" max="9477" width="38.88671875" style="2" customWidth="1"/>
    <col min="9478" max="9478" width="34" style="2" customWidth="1"/>
    <col min="9479" max="9479" width="22.5546875" style="2" customWidth="1"/>
    <col min="9480" max="9480" width="13.5546875" style="2" customWidth="1"/>
    <col min="9481" max="9481" width="14.109375" style="2" customWidth="1"/>
    <col min="9482" max="9482" width="26.5546875" style="2" customWidth="1"/>
    <col min="9483" max="9483" width="12.88671875" style="2" customWidth="1"/>
    <col min="9484" max="9484" width="16.33203125" style="2" customWidth="1"/>
    <col min="9485" max="9485" width="18.44140625" style="2" customWidth="1"/>
    <col min="9486" max="9486" width="20.6640625" style="2" customWidth="1"/>
    <col min="9487" max="9487" width="25.109375" style="2" customWidth="1"/>
    <col min="9488" max="9488" width="10.109375" style="2" customWidth="1"/>
    <col min="9489" max="9489" width="22.109375" style="2" customWidth="1"/>
    <col min="9490" max="9490" width="19.5546875" style="2" customWidth="1"/>
    <col min="9491" max="9491" width="21.88671875" style="2" customWidth="1"/>
    <col min="9492" max="9492" width="16.109375" style="2" customWidth="1"/>
    <col min="9493" max="9493" width="24.109375" style="2" customWidth="1"/>
    <col min="9494" max="9494" width="14" style="2" bestFit="1" customWidth="1"/>
    <col min="9495" max="9730" width="8.88671875" style="2"/>
    <col min="9731" max="9731" width="11.33203125" style="2" customWidth="1"/>
    <col min="9732" max="9732" width="19.44140625" style="2" customWidth="1"/>
    <col min="9733" max="9733" width="38.88671875" style="2" customWidth="1"/>
    <col min="9734" max="9734" width="34" style="2" customWidth="1"/>
    <col min="9735" max="9735" width="22.5546875" style="2" customWidth="1"/>
    <col min="9736" max="9736" width="13.5546875" style="2" customWidth="1"/>
    <col min="9737" max="9737" width="14.109375" style="2" customWidth="1"/>
    <col min="9738" max="9738" width="26.5546875" style="2" customWidth="1"/>
    <col min="9739" max="9739" width="12.88671875" style="2" customWidth="1"/>
    <col min="9740" max="9740" width="16.33203125" style="2" customWidth="1"/>
    <col min="9741" max="9741" width="18.44140625" style="2" customWidth="1"/>
    <col min="9742" max="9742" width="20.6640625" style="2" customWidth="1"/>
    <col min="9743" max="9743" width="25.109375" style="2" customWidth="1"/>
    <col min="9744" max="9744" width="10.109375" style="2" customWidth="1"/>
    <col min="9745" max="9745" width="22.109375" style="2" customWidth="1"/>
    <col min="9746" max="9746" width="19.5546875" style="2" customWidth="1"/>
    <col min="9747" max="9747" width="21.88671875" style="2" customWidth="1"/>
    <col min="9748" max="9748" width="16.109375" style="2" customWidth="1"/>
    <col min="9749" max="9749" width="24.109375" style="2" customWidth="1"/>
    <col min="9750" max="9750" width="14" style="2" bestFit="1" customWidth="1"/>
    <col min="9751" max="9986" width="8.88671875" style="2"/>
    <col min="9987" max="9987" width="11.33203125" style="2" customWidth="1"/>
    <col min="9988" max="9988" width="19.44140625" style="2" customWidth="1"/>
    <col min="9989" max="9989" width="38.88671875" style="2" customWidth="1"/>
    <col min="9990" max="9990" width="34" style="2" customWidth="1"/>
    <col min="9991" max="9991" width="22.5546875" style="2" customWidth="1"/>
    <col min="9992" max="9992" width="13.5546875" style="2" customWidth="1"/>
    <col min="9993" max="9993" width="14.109375" style="2" customWidth="1"/>
    <col min="9994" max="9994" width="26.5546875" style="2" customWidth="1"/>
    <col min="9995" max="9995" width="12.88671875" style="2" customWidth="1"/>
    <col min="9996" max="9996" width="16.33203125" style="2" customWidth="1"/>
    <col min="9997" max="9997" width="18.44140625" style="2" customWidth="1"/>
    <col min="9998" max="9998" width="20.6640625" style="2" customWidth="1"/>
    <col min="9999" max="9999" width="25.109375" style="2" customWidth="1"/>
    <col min="10000" max="10000" width="10.109375" style="2" customWidth="1"/>
    <col min="10001" max="10001" width="22.109375" style="2" customWidth="1"/>
    <col min="10002" max="10002" width="19.5546875" style="2" customWidth="1"/>
    <col min="10003" max="10003" width="21.88671875" style="2" customWidth="1"/>
    <col min="10004" max="10004" width="16.109375" style="2" customWidth="1"/>
    <col min="10005" max="10005" width="24.109375" style="2" customWidth="1"/>
    <col min="10006" max="10006" width="14" style="2" bestFit="1" customWidth="1"/>
    <col min="10007" max="10242" width="8.88671875" style="2"/>
    <col min="10243" max="10243" width="11.33203125" style="2" customWidth="1"/>
    <col min="10244" max="10244" width="19.44140625" style="2" customWidth="1"/>
    <col min="10245" max="10245" width="38.88671875" style="2" customWidth="1"/>
    <col min="10246" max="10246" width="34" style="2" customWidth="1"/>
    <col min="10247" max="10247" width="22.5546875" style="2" customWidth="1"/>
    <col min="10248" max="10248" width="13.5546875" style="2" customWidth="1"/>
    <col min="10249" max="10249" width="14.109375" style="2" customWidth="1"/>
    <col min="10250" max="10250" width="26.5546875" style="2" customWidth="1"/>
    <col min="10251" max="10251" width="12.88671875" style="2" customWidth="1"/>
    <col min="10252" max="10252" width="16.33203125" style="2" customWidth="1"/>
    <col min="10253" max="10253" width="18.44140625" style="2" customWidth="1"/>
    <col min="10254" max="10254" width="20.6640625" style="2" customWidth="1"/>
    <col min="10255" max="10255" width="25.109375" style="2" customWidth="1"/>
    <col min="10256" max="10256" width="10.109375" style="2" customWidth="1"/>
    <col min="10257" max="10257" width="22.109375" style="2" customWidth="1"/>
    <col min="10258" max="10258" width="19.5546875" style="2" customWidth="1"/>
    <col min="10259" max="10259" width="21.88671875" style="2" customWidth="1"/>
    <col min="10260" max="10260" width="16.109375" style="2" customWidth="1"/>
    <col min="10261" max="10261" width="24.109375" style="2" customWidth="1"/>
    <col min="10262" max="10262" width="14" style="2" bestFit="1" customWidth="1"/>
    <col min="10263" max="10498" width="8.88671875" style="2"/>
    <col min="10499" max="10499" width="11.33203125" style="2" customWidth="1"/>
    <col min="10500" max="10500" width="19.44140625" style="2" customWidth="1"/>
    <col min="10501" max="10501" width="38.88671875" style="2" customWidth="1"/>
    <col min="10502" max="10502" width="34" style="2" customWidth="1"/>
    <col min="10503" max="10503" width="22.5546875" style="2" customWidth="1"/>
    <col min="10504" max="10504" width="13.5546875" style="2" customWidth="1"/>
    <col min="10505" max="10505" width="14.109375" style="2" customWidth="1"/>
    <col min="10506" max="10506" width="26.5546875" style="2" customWidth="1"/>
    <col min="10507" max="10507" width="12.88671875" style="2" customWidth="1"/>
    <col min="10508" max="10508" width="16.33203125" style="2" customWidth="1"/>
    <col min="10509" max="10509" width="18.44140625" style="2" customWidth="1"/>
    <col min="10510" max="10510" width="20.6640625" style="2" customWidth="1"/>
    <col min="10511" max="10511" width="25.109375" style="2" customWidth="1"/>
    <col min="10512" max="10512" width="10.109375" style="2" customWidth="1"/>
    <col min="10513" max="10513" width="22.109375" style="2" customWidth="1"/>
    <col min="10514" max="10514" width="19.5546875" style="2" customWidth="1"/>
    <col min="10515" max="10515" width="21.88671875" style="2" customWidth="1"/>
    <col min="10516" max="10516" width="16.109375" style="2" customWidth="1"/>
    <col min="10517" max="10517" width="24.109375" style="2" customWidth="1"/>
    <col min="10518" max="10518" width="14" style="2" bestFit="1" customWidth="1"/>
    <col min="10519" max="10754" width="8.88671875" style="2"/>
    <col min="10755" max="10755" width="11.33203125" style="2" customWidth="1"/>
    <col min="10756" max="10756" width="19.44140625" style="2" customWidth="1"/>
    <col min="10757" max="10757" width="38.88671875" style="2" customWidth="1"/>
    <col min="10758" max="10758" width="34" style="2" customWidth="1"/>
    <col min="10759" max="10759" width="22.5546875" style="2" customWidth="1"/>
    <col min="10760" max="10760" width="13.5546875" style="2" customWidth="1"/>
    <col min="10761" max="10761" width="14.109375" style="2" customWidth="1"/>
    <col min="10762" max="10762" width="26.5546875" style="2" customWidth="1"/>
    <col min="10763" max="10763" width="12.88671875" style="2" customWidth="1"/>
    <col min="10764" max="10764" width="16.33203125" style="2" customWidth="1"/>
    <col min="10765" max="10765" width="18.44140625" style="2" customWidth="1"/>
    <col min="10766" max="10766" width="20.6640625" style="2" customWidth="1"/>
    <col min="10767" max="10767" width="25.109375" style="2" customWidth="1"/>
    <col min="10768" max="10768" width="10.109375" style="2" customWidth="1"/>
    <col min="10769" max="10769" width="22.109375" style="2" customWidth="1"/>
    <col min="10770" max="10770" width="19.5546875" style="2" customWidth="1"/>
    <col min="10771" max="10771" width="21.88671875" style="2" customWidth="1"/>
    <col min="10772" max="10772" width="16.109375" style="2" customWidth="1"/>
    <col min="10773" max="10773" width="24.109375" style="2" customWidth="1"/>
    <col min="10774" max="10774" width="14" style="2" bestFit="1" customWidth="1"/>
    <col min="10775" max="11010" width="8.88671875" style="2"/>
    <col min="11011" max="11011" width="11.33203125" style="2" customWidth="1"/>
    <col min="11012" max="11012" width="19.44140625" style="2" customWidth="1"/>
    <col min="11013" max="11013" width="38.88671875" style="2" customWidth="1"/>
    <col min="11014" max="11014" width="34" style="2" customWidth="1"/>
    <col min="11015" max="11015" width="22.5546875" style="2" customWidth="1"/>
    <col min="11016" max="11016" width="13.5546875" style="2" customWidth="1"/>
    <col min="11017" max="11017" width="14.109375" style="2" customWidth="1"/>
    <col min="11018" max="11018" width="26.5546875" style="2" customWidth="1"/>
    <col min="11019" max="11019" width="12.88671875" style="2" customWidth="1"/>
    <col min="11020" max="11020" width="16.33203125" style="2" customWidth="1"/>
    <col min="11021" max="11021" width="18.44140625" style="2" customWidth="1"/>
    <col min="11022" max="11022" width="20.6640625" style="2" customWidth="1"/>
    <col min="11023" max="11023" width="25.109375" style="2" customWidth="1"/>
    <col min="11024" max="11024" width="10.109375" style="2" customWidth="1"/>
    <col min="11025" max="11025" width="22.109375" style="2" customWidth="1"/>
    <col min="11026" max="11026" width="19.5546875" style="2" customWidth="1"/>
    <col min="11027" max="11027" width="21.88671875" style="2" customWidth="1"/>
    <col min="11028" max="11028" width="16.109375" style="2" customWidth="1"/>
    <col min="11029" max="11029" width="24.109375" style="2" customWidth="1"/>
    <col min="11030" max="11030" width="14" style="2" bestFit="1" customWidth="1"/>
    <col min="11031" max="11266" width="8.88671875" style="2"/>
    <col min="11267" max="11267" width="11.33203125" style="2" customWidth="1"/>
    <col min="11268" max="11268" width="19.44140625" style="2" customWidth="1"/>
    <col min="11269" max="11269" width="38.88671875" style="2" customWidth="1"/>
    <col min="11270" max="11270" width="34" style="2" customWidth="1"/>
    <col min="11271" max="11271" width="22.5546875" style="2" customWidth="1"/>
    <col min="11272" max="11272" width="13.5546875" style="2" customWidth="1"/>
    <col min="11273" max="11273" width="14.109375" style="2" customWidth="1"/>
    <col min="11274" max="11274" width="26.5546875" style="2" customWidth="1"/>
    <col min="11275" max="11275" width="12.88671875" style="2" customWidth="1"/>
    <col min="11276" max="11276" width="16.33203125" style="2" customWidth="1"/>
    <col min="11277" max="11277" width="18.44140625" style="2" customWidth="1"/>
    <col min="11278" max="11278" width="20.6640625" style="2" customWidth="1"/>
    <col min="11279" max="11279" width="25.109375" style="2" customWidth="1"/>
    <col min="11280" max="11280" width="10.109375" style="2" customWidth="1"/>
    <col min="11281" max="11281" width="22.109375" style="2" customWidth="1"/>
    <col min="11282" max="11282" width="19.5546875" style="2" customWidth="1"/>
    <col min="11283" max="11283" width="21.88671875" style="2" customWidth="1"/>
    <col min="11284" max="11284" width="16.109375" style="2" customWidth="1"/>
    <col min="11285" max="11285" width="24.109375" style="2" customWidth="1"/>
    <col min="11286" max="11286" width="14" style="2" bestFit="1" customWidth="1"/>
    <col min="11287" max="11522" width="8.88671875" style="2"/>
    <col min="11523" max="11523" width="11.33203125" style="2" customWidth="1"/>
    <col min="11524" max="11524" width="19.44140625" style="2" customWidth="1"/>
    <col min="11525" max="11525" width="38.88671875" style="2" customWidth="1"/>
    <col min="11526" max="11526" width="34" style="2" customWidth="1"/>
    <col min="11527" max="11527" width="22.5546875" style="2" customWidth="1"/>
    <col min="11528" max="11528" width="13.5546875" style="2" customWidth="1"/>
    <col min="11529" max="11529" width="14.109375" style="2" customWidth="1"/>
    <col min="11530" max="11530" width="26.5546875" style="2" customWidth="1"/>
    <col min="11531" max="11531" width="12.88671875" style="2" customWidth="1"/>
    <col min="11532" max="11532" width="16.33203125" style="2" customWidth="1"/>
    <col min="11533" max="11533" width="18.44140625" style="2" customWidth="1"/>
    <col min="11534" max="11534" width="20.6640625" style="2" customWidth="1"/>
    <col min="11535" max="11535" width="25.109375" style="2" customWidth="1"/>
    <col min="11536" max="11536" width="10.109375" style="2" customWidth="1"/>
    <col min="11537" max="11537" width="22.109375" style="2" customWidth="1"/>
    <col min="11538" max="11538" width="19.5546875" style="2" customWidth="1"/>
    <col min="11539" max="11539" width="21.88671875" style="2" customWidth="1"/>
    <col min="11540" max="11540" width="16.109375" style="2" customWidth="1"/>
    <col min="11541" max="11541" width="24.109375" style="2" customWidth="1"/>
    <col min="11542" max="11542" width="14" style="2" bestFit="1" customWidth="1"/>
    <col min="11543" max="11778" width="8.88671875" style="2"/>
    <col min="11779" max="11779" width="11.33203125" style="2" customWidth="1"/>
    <col min="11780" max="11780" width="19.44140625" style="2" customWidth="1"/>
    <col min="11781" max="11781" width="38.88671875" style="2" customWidth="1"/>
    <col min="11782" max="11782" width="34" style="2" customWidth="1"/>
    <col min="11783" max="11783" width="22.5546875" style="2" customWidth="1"/>
    <col min="11784" max="11784" width="13.5546875" style="2" customWidth="1"/>
    <col min="11785" max="11785" width="14.109375" style="2" customWidth="1"/>
    <col min="11786" max="11786" width="26.5546875" style="2" customWidth="1"/>
    <col min="11787" max="11787" width="12.88671875" style="2" customWidth="1"/>
    <col min="11788" max="11788" width="16.33203125" style="2" customWidth="1"/>
    <col min="11789" max="11789" width="18.44140625" style="2" customWidth="1"/>
    <col min="11790" max="11790" width="20.6640625" style="2" customWidth="1"/>
    <col min="11791" max="11791" width="25.109375" style="2" customWidth="1"/>
    <col min="11792" max="11792" width="10.109375" style="2" customWidth="1"/>
    <col min="11793" max="11793" width="22.109375" style="2" customWidth="1"/>
    <col min="11794" max="11794" width="19.5546875" style="2" customWidth="1"/>
    <col min="11795" max="11795" width="21.88671875" style="2" customWidth="1"/>
    <col min="11796" max="11796" width="16.109375" style="2" customWidth="1"/>
    <col min="11797" max="11797" width="24.109375" style="2" customWidth="1"/>
    <col min="11798" max="11798" width="14" style="2" bestFit="1" customWidth="1"/>
    <col min="11799" max="12034" width="8.88671875" style="2"/>
    <col min="12035" max="12035" width="11.33203125" style="2" customWidth="1"/>
    <col min="12036" max="12036" width="19.44140625" style="2" customWidth="1"/>
    <col min="12037" max="12037" width="38.88671875" style="2" customWidth="1"/>
    <col min="12038" max="12038" width="34" style="2" customWidth="1"/>
    <col min="12039" max="12039" width="22.5546875" style="2" customWidth="1"/>
    <col min="12040" max="12040" width="13.5546875" style="2" customWidth="1"/>
    <col min="12041" max="12041" width="14.109375" style="2" customWidth="1"/>
    <col min="12042" max="12042" width="26.5546875" style="2" customWidth="1"/>
    <col min="12043" max="12043" width="12.88671875" style="2" customWidth="1"/>
    <col min="12044" max="12044" width="16.33203125" style="2" customWidth="1"/>
    <col min="12045" max="12045" width="18.44140625" style="2" customWidth="1"/>
    <col min="12046" max="12046" width="20.6640625" style="2" customWidth="1"/>
    <col min="12047" max="12047" width="25.109375" style="2" customWidth="1"/>
    <col min="12048" max="12048" width="10.109375" style="2" customWidth="1"/>
    <col min="12049" max="12049" width="22.109375" style="2" customWidth="1"/>
    <col min="12050" max="12050" width="19.5546875" style="2" customWidth="1"/>
    <col min="12051" max="12051" width="21.88671875" style="2" customWidth="1"/>
    <col min="12052" max="12052" width="16.109375" style="2" customWidth="1"/>
    <col min="12053" max="12053" width="24.109375" style="2" customWidth="1"/>
    <col min="12054" max="12054" width="14" style="2" bestFit="1" customWidth="1"/>
    <col min="12055" max="12290" width="8.88671875" style="2"/>
    <col min="12291" max="12291" width="11.33203125" style="2" customWidth="1"/>
    <col min="12292" max="12292" width="19.44140625" style="2" customWidth="1"/>
    <col min="12293" max="12293" width="38.88671875" style="2" customWidth="1"/>
    <col min="12294" max="12294" width="34" style="2" customWidth="1"/>
    <col min="12295" max="12295" width="22.5546875" style="2" customWidth="1"/>
    <col min="12296" max="12296" width="13.5546875" style="2" customWidth="1"/>
    <col min="12297" max="12297" width="14.109375" style="2" customWidth="1"/>
    <col min="12298" max="12298" width="26.5546875" style="2" customWidth="1"/>
    <col min="12299" max="12299" width="12.88671875" style="2" customWidth="1"/>
    <col min="12300" max="12300" width="16.33203125" style="2" customWidth="1"/>
    <col min="12301" max="12301" width="18.44140625" style="2" customWidth="1"/>
    <col min="12302" max="12302" width="20.6640625" style="2" customWidth="1"/>
    <col min="12303" max="12303" width="25.109375" style="2" customWidth="1"/>
    <col min="12304" max="12304" width="10.109375" style="2" customWidth="1"/>
    <col min="12305" max="12305" width="22.109375" style="2" customWidth="1"/>
    <col min="12306" max="12306" width="19.5546875" style="2" customWidth="1"/>
    <col min="12307" max="12307" width="21.88671875" style="2" customWidth="1"/>
    <col min="12308" max="12308" width="16.109375" style="2" customWidth="1"/>
    <col min="12309" max="12309" width="24.109375" style="2" customWidth="1"/>
    <col min="12310" max="12310" width="14" style="2" bestFit="1" customWidth="1"/>
    <col min="12311" max="12546" width="8.88671875" style="2"/>
    <col min="12547" max="12547" width="11.33203125" style="2" customWidth="1"/>
    <col min="12548" max="12548" width="19.44140625" style="2" customWidth="1"/>
    <col min="12549" max="12549" width="38.88671875" style="2" customWidth="1"/>
    <col min="12550" max="12550" width="34" style="2" customWidth="1"/>
    <col min="12551" max="12551" width="22.5546875" style="2" customWidth="1"/>
    <col min="12552" max="12552" width="13.5546875" style="2" customWidth="1"/>
    <col min="12553" max="12553" width="14.109375" style="2" customWidth="1"/>
    <col min="12554" max="12554" width="26.5546875" style="2" customWidth="1"/>
    <col min="12555" max="12555" width="12.88671875" style="2" customWidth="1"/>
    <col min="12556" max="12556" width="16.33203125" style="2" customWidth="1"/>
    <col min="12557" max="12557" width="18.44140625" style="2" customWidth="1"/>
    <col min="12558" max="12558" width="20.6640625" style="2" customWidth="1"/>
    <col min="12559" max="12559" width="25.109375" style="2" customWidth="1"/>
    <col min="12560" max="12560" width="10.109375" style="2" customWidth="1"/>
    <col min="12561" max="12561" width="22.109375" style="2" customWidth="1"/>
    <col min="12562" max="12562" width="19.5546875" style="2" customWidth="1"/>
    <col min="12563" max="12563" width="21.88671875" style="2" customWidth="1"/>
    <col min="12564" max="12564" width="16.109375" style="2" customWidth="1"/>
    <col min="12565" max="12565" width="24.109375" style="2" customWidth="1"/>
    <col min="12566" max="12566" width="14" style="2" bestFit="1" customWidth="1"/>
    <col min="12567" max="12802" width="8.88671875" style="2"/>
    <col min="12803" max="12803" width="11.33203125" style="2" customWidth="1"/>
    <col min="12804" max="12804" width="19.44140625" style="2" customWidth="1"/>
    <col min="12805" max="12805" width="38.88671875" style="2" customWidth="1"/>
    <col min="12806" max="12806" width="34" style="2" customWidth="1"/>
    <col min="12807" max="12807" width="22.5546875" style="2" customWidth="1"/>
    <col min="12808" max="12808" width="13.5546875" style="2" customWidth="1"/>
    <col min="12809" max="12809" width="14.109375" style="2" customWidth="1"/>
    <col min="12810" max="12810" width="26.5546875" style="2" customWidth="1"/>
    <col min="12811" max="12811" width="12.88671875" style="2" customWidth="1"/>
    <col min="12812" max="12812" width="16.33203125" style="2" customWidth="1"/>
    <col min="12813" max="12813" width="18.44140625" style="2" customWidth="1"/>
    <col min="12814" max="12814" width="20.6640625" style="2" customWidth="1"/>
    <col min="12815" max="12815" width="25.109375" style="2" customWidth="1"/>
    <col min="12816" max="12816" width="10.109375" style="2" customWidth="1"/>
    <col min="12817" max="12817" width="22.109375" style="2" customWidth="1"/>
    <col min="12818" max="12818" width="19.5546875" style="2" customWidth="1"/>
    <col min="12819" max="12819" width="21.88671875" style="2" customWidth="1"/>
    <col min="12820" max="12820" width="16.109375" style="2" customWidth="1"/>
    <col min="12821" max="12821" width="24.109375" style="2" customWidth="1"/>
    <col min="12822" max="12822" width="14" style="2" bestFit="1" customWidth="1"/>
    <col min="12823" max="13058" width="8.88671875" style="2"/>
    <col min="13059" max="13059" width="11.33203125" style="2" customWidth="1"/>
    <col min="13060" max="13060" width="19.44140625" style="2" customWidth="1"/>
    <col min="13061" max="13061" width="38.88671875" style="2" customWidth="1"/>
    <col min="13062" max="13062" width="34" style="2" customWidth="1"/>
    <col min="13063" max="13063" width="22.5546875" style="2" customWidth="1"/>
    <col min="13064" max="13064" width="13.5546875" style="2" customWidth="1"/>
    <col min="13065" max="13065" width="14.109375" style="2" customWidth="1"/>
    <col min="13066" max="13066" width="26.5546875" style="2" customWidth="1"/>
    <col min="13067" max="13067" width="12.88671875" style="2" customWidth="1"/>
    <col min="13068" max="13068" width="16.33203125" style="2" customWidth="1"/>
    <col min="13069" max="13069" width="18.44140625" style="2" customWidth="1"/>
    <col min="13070" max="13070" width="20.6640625" style="2" customWidth="1"/>
    <col min="13071" max="13071" width="25.109375" style="2" customWidth="1"/>
    <col min="13072" max="13072" width="10.109375" style="2" customWidth="1"/>
    <col min="13073" max="13073" width="22.109375" style="2" customWidth="1"/>
    <col min="13074" max="13074" width="19.5546875" style="2" customWidth="1"/>
    <col min="13075" max="13075" width="21.88671875" style="2" customWidth="1"/>
    <col min="13076" max="13076" width="16.109375" style="2" customWidth="1"/>
    <col min="13077" max="13077" width="24.109375" style="2" customWidth="1"/>
    <col min="13078" max="13078" width="14" style="2" bestFit="1" customWidth="1"/>
    <col min="13079" max="13314" width="8.88671875" style="2"/>
    <col min="13315" max="13315" width="11.33203125" style="2" customWidth="1"/>
    <col min="13316" max="13316" width="19.44140625" style="2" customWidth="1"/>
    <col min="13317" max="13317" width="38.88671875" style="2" customWidth="1"/>
    <col min="13318" max="13318" width="34" style="2" customWidth="1"/>
    <col min="13319" max="13319" width="22.5546875" style="2" customWidth="1"/>
    <col min="13320" max="13320" width="13.5546875" style="2" customWidth="1"/>
    <col min="13321" max="13321" width="14.109375" style="2" customWidth="1"/>
    <col min="13322" max="13322" width="26.5546875" style="2" customWidth="1"/>
    <col min="13323" max="13323" width="12.88671875" style="2" customWidth="1"/>
    <col min="13324" max="13324" width="16.33203125" style="2" customWidth="1"/>
    <col min="13325" max="13325" width="18.44140625" style="2" customWidth="1"/>
    <col min="13326" max="13326" width="20.6640625" style="2" customWidth="1"/>
    <col min="13327" max="13327" width="25.109375" style="2" customWidth="1"/>
    <col min="13328" max="13328" width="10.109375" style="2" customWidth="1"/>
    <col min="13329" max="13329" width="22.109375" style="2" customWidth="1"/>
    <col min="13330" max="13330" width="19.5546875" style="2" customWidth="1"/>
    <col min="13331" max="13331" width="21.88671875" style="2" customWidth="1"/>
    <col min="13332" max="13332" width="16.109375" style="2" customWidth="1"/>
    <col min="13333" max="13333" width="24.109375" style="2" customWidth="1"/>
    <col min="13334" max="13334" width="14" style="2" bestFit="1" customWidth="1"/>
    <col min="13335" max="13570" width="8.88671875" style="2"/>
    <col min="13571" max="13571" width="11.33203125" style="2" customWidth="1"/>
    <col min="13572" max="13572" width="19.44140625" style="2" customWidth="1"/>
    <col min="13573" max="13573" width="38.88671875" style="2" customWidth="1"/>
    <col min="13574" max="13574" width="34" style="2" customWidth="1"/>
    <col min="13575" max="13575" width="22.5546875" style="2" customWidth="1"/>
    <col min="13576" max="13576" width="13.5546875" style="2" customWidth="1"/>
    <col min="13577" max="13577" width="14.109375" style="2" customWidth="1"/>
    <col min="13578" max="13578" width="26.5546875" style="2" customWidth="1"/>
    <col min="13579" max="13579" width="12.88671875" style="2" customWidth="1"/>
    <col min="13580" max="13580" width="16.33203125" style="2" customWidth="1"/>
    <col min="13581" max="13581" width="18.44140625" style="2" customWidth="1"/>
    <col min="13582" max="13582" width="20.6640625" style="2" customWidth="1"/>
    <col min="13583" max="13583" width="25.109375" style="2" customWidth="1"/>
    <col min="13584" max="13584" width="10.109375" style="2" customWidth="1"/>
    <col min="13585" max="13585" width="22.109375" style="2" customWidth="1"/>
    <col min="13586" max="13586" width="19.5546875" style="2" customWidth="1"/>
    <col min="13587" max="13587" width="21.88671875" style="2" customWidth="1"/>
    <col min="13588" max="13588" width="16.109375" style="2" customWidth="1"/>
    <col min="13589" max="13589" width="24.109375" style="2" customWidth="1"/>
    <col min="13590" max="13590" width="14" style="2" bestFit="1" customWidth="1"/>
    <col min="13591" max="13826" width="8.88671875" style="2"/>
    <col min="13827" max="13827" width="11.33203125" style="2" customWidth="1"/>
    <col min="13828" max="13828" width="19.44140625" style="2" customWidth="1"/>
    <col min="13829" max="13829" width="38.88671875" style="2" customWidth="1"/>
    <col min="13830" max="13830" width="34" style="2" customWidth="1"/>
    <col min="13831" max="13831" width="22.5546875" style="2" customWidth="1"/>
    <col min="13832" max="13832" width="13.5546875" style="2" customWidth="1"/>
    <col min="13833" max="13833" width="14.109375" style="2" customWidth="1"/>
    <col min="13834" max="13834" width="26.5546875" style="2" customWidth="1"/>
    <col min="13835" max="13835" width="12.88671875" style="2" customWidth="1"/>
    <col min="13836" max="13836" width="16.33203125" style="2" customWidth="1"/>
    <col min="13837" max="13837" width="18.44140625" style="2" customWidth="1"/>
    <col min="13838" max="13838" width="20.6640625" style="2" customWidth="1"/>
    <col min="13839" max="13839" width="25.109375" style="2" customWidth="1"/>
    <col min="13840" max="13840" width="10.109375" style="2" customWidth="1"/>
    <col min="13841" max="13841" width="22.109375" style="2" customWidth="1"/>
    <col min="13842" max="13842" width="19.5546875" style="2" customWidth="1"/>
    <col min="13843" max="13843" width="21.88671875" style="2" customWidth="1"/>
    <col min="13844" max="13844" width="16.109375" style="2" customWidth="1"/>
    <col min="13845" max="13845" width="24.109375" style="2" customWidth="1"/>
    <col min="13846" max="13846" width="14" style="2" bestFit="1" customWidth="1"/>
    <col min="13847" max="14082" width="8.88671875" style="2"/>
    <col min="14083" max="14083" width="11.33203125" style="2" customWidth="1"/>
    <col min="14084" max="14084" width="19.44140625" style="2" customWidth="1"/>
    <col min="14085" max="14085" width="38.88671875" style="2" customWidth="1"/>
    <col min="14086" max="14086" width="34" style="2" customWidth="1"/>
    <col min="14087" max="14087" width="22.5546875" style="2" customWidth="1"/>
    <col min="14088" max="14088" width="13.5546875" style="2" customWidth="1"/>
    <col min="14089" max="14089" width="14.109375" style="2" customWidth="1"/>
    <col min="14090" max="14090" width="26.5546875" style="2" customWidth="1"/>
    <col min="14091" max="14091" width="12.88671875" style="2" customWidth="1"/>
    <col min="14092" max="14092" width="16.33203125" style="2" customWidth="1"/>
    <col min="14093" max="14093" width="18.44140625" style="2" customWidth="1"/>
    <col min="14094" max="14094" width="20.6640625" style="2" customWidth="1"/>
    <col min="14095" max="14095" width="25.109375" style="2" customWidth="1"/>
    <col min="14096" max="14096" width="10.109375" style="2" customWidth="1"/>
    <col min="14097" max="14097" width="22.109375" style="2" customWidth="1"/>
    <col min="14098" max="14098" width="19.5546875" style="2" customWidth="1"/>
    <col min="14099" max="14099" width="21.88671875" style="2" customWidth="1"/>
    <col min="14100" max="14100" width="16.109375" style="2" customWidth="1"/>
    <col min="14101" max="14101" width="24.109375" style="2" customWidth="1"/>
    <col min="14102" max="14102" width="14" style="2" bestFit="1" customWidth="1"/>
    <col min="14103" max="14338" width="8.88671875" style="2"/>
    <col min="14339" max="14339" width="11.33203125" style="2" customWidth="1"/>
    <col min="14340" max="14340" width="19.44140625" style="2" customWidth="1"/>
    <col min="14341" max="14341" width="38.88671875" style="2" customWidth="1"/>
    <col min="14342" max="14342" width="34" style="2" customWidth="1"/>
    <col min="14343" max="14343" width="22.5546875" style="2" customWidth="1"/>
    <col min="14344" max="14344" width="13.5546875" style="2" customWidth="1"/>
    <col min="14345" max="14345" width="14.109375" style="2" customWidth="1"/>
    <col min="14346" max="14346" width="26.5546875" style="2" customWidth="1"/>
    <col min="14347" max="14347" width="12.88671875" style="2" customWidth="1"/>
    <col min="14348" max="14348" width="16.33203125" style="2" customWidth="1"/>
    <col min="14349" max="14349" width="18.44140625" style="2" customWidth="1"/>
    <col min="14350" max="14350" width="20.6640625" style="2" customWidth="1"/>
    <col min="14351" max="14351" width="25.109375" style="2" customWidth="1"/>
    <col min="14352" max="14352" width="10.109375" style="2" customWidth="1"/>
    <col min="14353" max="14353" width="22.109375" style="2" customWidth="1"/>
    <col min="14354" max="14354" width="19.5546875" style="2" customWidth="1"/>
    <col min="14355" max="14355" width="21.88671875" style="2" customWidth="1"/>
    <col min="14356" max="14356" width="16.109375" style="2" customWidth="1"/>
    <col min="14357" max="14357" width="24.109375" style="2" customWidth="1"/>
    <col min="14358" max="14358" width="14" style="2" bestFit="1" customWidth="1"/>
    <col min="14359" max="14594" width="8.88671875" style="2"/>
    <col min="14595" max="14595" width="11.33203125" style="2" customWidth="1"/>
    <col min="14596" max="14596" width="19.44140625" style="2" customWidth="1"/>
    <col min="14597" max="14597" width="38.88671875" style="2" customWidth="1"/>
    <col min="14598" max="14598" width="34" style="2" customWidth="1"/>
    <col min="14599" max="14599" width="22.5546875" style="2" customWidth="1"/>
    <col min="14600" max="14600" width="13.5546875" style="2" customWidth="1"/>
    <col min="14601" max="14601" width="14.109375" style="2" customWidth="1"/>
    <col min="14602" max="14602" width="26.5546875" style="2" customWidth="1"/>
    <col min="14603" max="14603" width="12.88671875" style="2" customWidth="1"/>
    <col min="14604" max="14604" width="16.33203125" style="2" customWidth="1"/>
    <col min="14605" max="14605" width="18.44140625" style="2" customWidth="1"/>
    <col min="14606" max="14606" width="20.6640625" style="2" customWidth="1"/>
    <col min="14607" max="14607" width="25.109375" style="2" customWidth="1"/>
    <col min="14608" max="14608" width="10.109375" style="2" customWidth="1"/>
    <col min="14609" max="14609" width="22.109375" style="2" customWidth="1"/>
    <col min="14610" max="14610" width="19.5546875" style="2" customWidth="1"/>
    <col min="14611" max="14611" width="21.88671875" style="2" customWidth="1"/>
    <col min="14612" max="14612" width="16.109375" style="2" customWidth="1"/>
    <col min="14613" max="14613" width="24.109375" style="2" customWidth="1"/>
    <col min="14614" max="14614" width="14" style="2" bestFit="1" customWidth="1"/>
    <col min="14615" max="14850" width="8.88671875" style="2"/>
    <col min="14851" max="14851" width="11.33203125" style="2" customWidth="1"/>
    <col min="14852" max="14852" width="19.44140625" style="2" customWidth="1"/>
    <col min="14853" max="14853" width="38.88671875" style="2" customWidth="1"/>
    <col min="14854" max="14854" width="34" style="2" customWidth="1"/>
    <col min="14855" max="14855" width="22.5546875" style="2" customWidth="1"/>
    <col min="14856" max="14856" width="13.5546875" style="2" customWidth="1"/>
    <col min="14857" max="14857" width="14.109375" style="2" customWidth="1"/>
    <col min="14858" max="14858" width="26.5546875" style="2" customWidth="1"/>
    <col min="14859" max="14859" width="12.88671875" style="2" customWidth="1"/>
    <col min="14860" max="14860" width="16.33203125" style="2" customWidth="1"/>
    <col min="14861" max="14861" width="18.44140625" style="2" customWidth="1"/>
    <col min="14862" max="14862" width="20.6640625" style="2" customWidth="1"/>
    <col min="14863" max="14863" width="25.109375" style="2" customWidth="1"/>
    <col min="14864" max="14864" width="10.109375" style="2" customWidth="1"/>
    <col min="14865" max="14865" width="22.109375" style="2" customWidth="1"/>
    <col min="14866" max="14866" width="19.5546875" style="2" customWidth="1"/>
    <col min="14867" max="14867" width="21.88671875" style="2" customWidth="1"/>
    <col min="14868" max="14868" width="16.109375" style="2" customWidth="1"/>
    <col min="14869" max="14869" width="24.109375" style="2" customWidth="1"/>
    <col min="14870" max="14870" width="14" style="2" bestFit="1" customWidth="1"/>
    <col min="14871" max="15106" width="8.88671875" style="2"/>
    <col min="15107" max="15107" width="11.33203125" style="2" customWidth="1"/>
    <col min="15108" max="15108" width="19.44140625" style="2" customWidth="1"/>
    <col min="15109" max="15109" width="38.88671875" style="2" customWidth="1"/>
    <col min="15110" max="15110" width="34" style="2" customWidth="1"/>
    <col min="15111" max="15111" width="22.5546875" style="2" customWidth="1"/>
    <col min="15112" max="15112" width="13.5546875" style="2" customWidth="1"/>
    <col min="15113" max="15113" width="14.109375" style="2" customWidth="1"/>
    <col min="15114" max="15114" width="26.5546875" style="2" customWidth="1"/>
    <col min="15115" max="15115" width="12.88671875" style="2" customWidth="1"/>
    <col min="15116" max="15116" width="16.33203125" style="2" customWidth="1"/>
    <col min="15117" max="15117" width="18.44140625" style="2" customWidth="1"/>
    <col min="15118" max="15118" width="20.6640625" style="2" customWidth="1"/>
    <col min="15119" max="15119" width="25.109375" style="2" customWidth="1"/>
    <col min="15120" max="15120" width="10.109375" style="2" customWidth="1"/>
    <col min="15121" max="15121" width="22.109375" style="2" customWidth="1"/>
    <col min="15122" max="15122" width="19.5546875" style="2" customWidth="1"/>
    <col min="15123" max="15123" width="21.88671875" style="2" customWidth="1"/>
    <col min="15124" max="15124" width="16.109375" style="2" customWidth="1"/>
    <col min="15125" max="15125" width="24.109375" style="2" customWidth="1"/>
    <col min="15126" max="15126" width="14" style="2" bestFit="1" customWidth="1"/>
    <col min="15127" max="15362" width="8.88671875" style="2"/>
    <col min="15363" max="15363" width="11.33203125" style="2" customWidth="1"/>
    <col min="15364" max="15364" width="19.44140625" style="2" customWidth="1"/>
    <col min="15365" max="15365" width="38.88671875" style="2" customWidth="1"/>
    <col min="15366" max="15366" width="34" style="2" customWidth="1"/>
    <col min="15367" max="15367" width="22.5546875" style="2" customWidth="1"/>
    <col min="15368" max="15368" width="13.5546875" style="2" customWidth="1"/>
    <col min="15369" max="15369" width="14.109375" style="2" customWidth="1"/>
    <col min="15370" max="15370" width="26.5546875" style="2" customWidth="1"/>
    <col min="15371" max="15371" width="12.88671875" style="2" customWidth="1"/>
    <col min="15372" max="15372" width="16.33203125" style="2" customWidth="1"/>
    <col min="15373" max="15373" width="18.44140625" style="2" customWidth="1"/>
    <col min="15374" max="15374" width="20.6640625" style="2" customWidth="1"/>
    <col min="15375" max="15375" width="25.109375" style="2" customWidth="1"/>
    <col min="15376" max="15376" width="10.109375" style="2" customWidth="1"/>
    <col min="15377" max="15377" width="22.109375" style="2" customWidth="1"/>
    <col min="15378" max="15378" width="19.5546875" style="2" customWidth="1"/>
    <col min="15379" max="15379" width="21.88671875" style="2" customWidth="1"/>
    <col min="15380" max="15380" width="16.109375" style="2" customWidth="1"/>
    <col min="15381" max="15381" width="24.109375" style="2" customWidth="1"/>
    <col min="15382" max="15382" width="14" style="2" bestFit="1" customWidth="1"/>
    <col min="15383" max="15618" width="8.88671875" style="2"/>
    <col min="15619" max="15619" width="11.33203125" style="2" customWidth="1"/>
    <col min="15620" max="15620" width="19.44140625" style="2" customWidth="1"/>
    <col min="15621" max="15621" width="38.88671875" style="2" customWidth="1"/>
    <col min="15622" max="15622" width="34" style="2" customWidth="1"/>
    <col min="15623" max="15623" width="22.5546875" style="2" customWidth="1"/>
    <col min="15624" max="15624" width="13.5546875" style="2" customWidth="1"/>
    <col min="15625" max="15625" width="14.109375" style="2" customWidth="1"/>
    <col min="15626" max="15626" width="26.5546875" style="2" customWidth="1"/>
    <col min="15627" max="15627" width="12.88671875" style="2" customWidth="1"/>
    <col min="15628" max="15628" width="16.33203125" style="2" customWidth="1"/>
    <col min="15629" max="15629" width="18.44140625" style="2" customWidth="1"/>
    <col min="15630" max="15630" width="20.6640625" style="2" customWidth="1"/>
    <col min="15631" max="15631" width="25.109375" style="2" customWidth="1"/>
    <col min="15632" max="15632" width="10.109375" style="2" customWidth="1"/>
    <col min="15633" max="15633" width="22.109375" style="2" customWidth="1"/>
    <col min="15634" max="15634" width="19.5546875" style="2" customWidth="1"/>
    <col min="15635" max="15635" width="21.88671875" style="2" customWidth="1"/>
    <col min="15636" max="15636" width="16.109375" style="2" customWidth="1"/>
    <col min="15637" max="15637" width="24.109375" style="2" customWidth="1"/>
    <col min="15638" max="15638" width="14" style="2" bestFit="1" customWidth="1"/>
    <col min="15639" max="15874" width="8.88671875" style="2"/>
    <col min="15875" max="15875" width="11.33203125" style="2" customWidth="1"/>
    <col min="15876" max="15876" width="19.44140625" style="2" customWidth="1"/>
    <col min="15877" max="15877" width="38.88671875" style="2" customWidth="1"/>
    <col min="15878" max="15878" width="34" style="2" customWidth="1"/>
    <col min="15879" max="15879" width="22.5546875" style="2" customWidth="1"/>
    <col min="15880" max="15880" width="13.5546875" style="2" customWidth="1"/>
    <col min="15881" max="15881" width="14.109375" style="2" customWidth="1"/>
    <col min="15882" max="15882" width="26.5546875" style="2" customWidth="1"/>
    <col min="15883" max="15883" width="12.88671875" style="2" customWidth="1"/>
    <col min="15884" max="15884" width="16.33203125" style="2" customWidth="1"/>
    <col min="15885" max="15885" width="18.44140625" style="2" customWidth="1"/>
    <col min="15886" max="15886" width="20.6640625" style="2" customWidth="1"/>
    <col min="15887" max="15887" width="25.109375" style="2" customWidth="1"/>
    <col min="15888" max="15888" width="10.109375" style="2" customWidth="1"/>
    <col min="15889" max="15889" width="22.109375" style="2" customWidth="1"/>
    <col min="15890" max="15890" width="19.5546875" style="2" customWidth="1"/>
    <col min="15891" max="15891" width="21.88671875" style="2" customWidth="1"/>
    <col min="15892" max="15892" width="16.109375" style="2" customWidth="1"/>
    <col min="15893" max="15893" width="24.109375" style="2" customWidth="1"/>
    <col min="15894" max="15894" width="14" style="2" bestFit="1" customWidth="1"/>
    <col min="15895" max="16130" width="8.88671875" style="2"/>
    <col min="16131" max="16131" width="11.33203125" style="2" customWidth="1"/>
    <col min="16132" max="16132" width="19.44140625" style="2" customWidth="1"/>
    <col min="16133" max="16133" width="38.88671875" style="2" customWidth="1"/>
    <col min="16134" max="16134" width="34" style="2" customWidth="1"/>
    <col min="16135" max="16135" width="22.5546875" style="2" customWidth="1"/>
    <col min="16136" max="16136" width="13.5546875" style="2" customWidth="1"/>
    <col min="16137" max="16137" width="14.109375" style="2" customWidth="1"/>
    <col min="16138" max="16138" width="26.5546875" style="2" customWidth="1"/>
    <col min="16139" max="16139" width="12.88671875" style="2" customWidth="1"/>
    <col min="16140" max="16140" width="16.33203125" style="2" customWidth="1"/>
    <col min="16141" max="16141" width="18.44140625" style="2" customWidth="1"/>
    <col min="16142" max="16142" width="20.6640625" style="2" customWidth="1"/>
    <col min="16143" max="16143" width="25.109375" style="2" customWidth="1"/>
    <col min="16144" max="16144" width="10.109375" style="2" customWidth="1"/>
    <col min="16145" max="16145" width="22.109375" style="2" customWidth="1"/>
    <col min="16146" max="16146" width="19.5546875" style="2" customWidth="1"/>
    <col min="16147" max="16147" width="21.88671875" style="2" customWidth="1"/>
    <col min="16148" max="16148" width="16.109375" style="2" customWidth="1"/>
    <col min="16149" max="16149" width="24.109375" style="2" customWidth="1"/>
    <col min="16150" max="16150" width="14" style="2" bestFit="1" customWidth="1"/>
    <col min="16151" max="16384" width="8.88671875" style="2"/>
  </cols>
  <sheetData>
    <row r="1" spans="1:20" ht="36.75" customHeight="1" x14ac:dyDescent="0.25">
      <c r="A1" s="321" t="s">
        <v>0</v>
      </c>
      <c r="B1" s="323" t="s">
        <v>1</v>
      </c>
      <c r="C1" s="312" t="s">
        <v>1065</v>
      </c>
      <c r="D1" s="312" t="s">
        <v>2</v>
      </c>
      <c r="E1" s="312" t="s">
        <v>3</v>
      </c>
      <c r="F1" s="312" t="s">
        <v>4</v>
      </c>
      <c r="G1" s="312" t="s">
        <v>5</v>
      </c>
      <c r="H1" s="312" t="s">
        <v>6</v>
      </c>
      <c r="I1" s="312" t="s">
        <v>609</v>
      </c>
      <c r="J1" s="312" t="s">
        <v>7</v>
      </c>
      <c r="K1" s="323" t="s">
        <v>8</v>
      </c>
      <c r="L1" s="323" t="s">
        <v>9</v>
      </c>
      <c r="M1" s="323" t="s">
        <v>10</v>
      </c>
      <c r="N1" s="318" t="s">
        <v>11</v>
      </c>
      <c r="O1" s="319"/>
      <c r="P1" s="319"/>
      <c r="Q1" s="319"/>
      <c r="R1" s="319"/>
      <c r="S1" s="320"/>
      <c r="T1" s="1"/>
    </row>
    <row r="2" spans="1:20" ht="81" customHeight="1" x14ac:dyDescent="0.25">
      <c r="A2" s="322"/>
      <c r="B2" s="324"/>
      <c r="C2" s="313"/>
      <c r="D2" s="313"/>
      <c r="E2" s="313"/>
      <c r="F2" s="313"/>
      <c r="G2" s="313"/>
      <c r="H2" s="313"/>
      <c r="I2" s="313"/>
      <c r="J2" s="313"/>
      <c r="K2" s="324"/>
      <c r="L2" s="324"/>
      <c r="M2" s="324"/>
      <c r="N2" s="3" t="s">
        <v>12</v>
      </c>
      <c r="O2" s="3" t="s">
        <v>13</v>
      </c>
      <c r="P2" s="3" t="s">
        <v>14</v>
      </c>
      <c r="Q2" s="3" t="s">
        <v>15</v>
      </c>
      <c r="R2" s="3" t="s">
        <v>16</v>
      </c>
      <c r="S2" s="3" t="s">
        <v>17</v>
      </c>
      <c r="T2" s="4" t="s">
        <v>18</v>
      </c>
    </row>
    <row r="3" spans="1:20" ht="53.25" customHeight="1" x14ac:dyDescent="0.25">
      <c r="A3" s="5" t="s">
        <v>19</v>
      </c>
      <c r="B3" s="3" t="s">
        <v>20</v>
      </c>
      <c r="C3" s="176" t="s">
        <v>1066</v>
      </c>
      <c r="D3" s="6" t="s">
        <v>21</v>
      </c>
      <c r="E3" s="6" t="s">
        <v>22</v>
      </c>
      <c r="F3" s="6" t="s">
        <v>23</v>
      </c>
      <c r="G3" s="6" t="s">
        <v>24</v>
      </c>
      <c r="H3" s="6" t="s">
        <v>25</v>
      </c>
      <c r="I3" s="57" t="s">
        <v>610</v>
      </c>
      <c r="J3" s="6" t="s">
        <v>26</v>
      </c>
      <c r="K3" s="3" t="s">
        <v>27</v>
      </c>
      <c r="L3" s="3" t="s">
        <v>28</v>
      </c>
      <c r="M3" s="3" t="s">
        <v>29</v>
      </c>
      <c r="N3" s="3" t="s">
        <v>30</v>
      </c>
      <c r="O3" s="3" t="s">
        <v>31</v>
      </c>
      <c r="P3" s="3" t="s">
        <v>32</v>
      </c>
      <c r="Q3" s="3" t="s">
        <v>33</v>
      </c>
      <c r="R3" s="3" t="s">
        <v>34</v>
      </c>
      <c r="S3" s="3" t="s">
        <v>35</v>
      </c>
      <c r="T3" s="7" t="s">
        <v>36</v>
      </c>
    </row>
    <row r="4" spans="1:20" ht="69.75" customHeight="1" x14ac:dyDescent="0.25">
      <c r="A4" s="5" t="s">
        <v>37</v>
      </c>
      <c r="B4" s="3" t="s">
        <v>38</v>
      </c>
      <c r="C4" s="176" t="s">
        <v>1067</v>
      </c>
      <c r="D4" s="6" t="s">
        <v>39</v>
      </c>
      <c r="E4" s="6" t="s">
        <v>40</v>
      </c>
      <c r="F4" s="6" t="s">
        <v>41</v>
      </c>
      <c r="G4" s="6" t="s">
        <v>42</v>
      </c>
      <c r="H4" s="6" t="s">
        <v>43</v>
      </c>
      <c r="I4" s="57" t="s">
        <v>653</v>
      </c>
      <c r="J4" s="6" t="s">
        <v>44</v>
      </c>
      <c r="K4" s="3" t="s">
        <v>45</v>
      </c>
      <c r="L4" s="3" t="s">
        <v>46</v>
      </c>
      <c r="M4" s="3" t="s">
        <v>47</v>
      </c>
      <c r="N4" s="3" t="s">
        <v>48</v>
      </c>
      <c r="O4" s="3" t="s">
        <v>49</v>
      </c>
      <c r="P4" s="3" t="s">
        <v>50</v>
      </c>
      <c r="Q4" s="3" t="s">
        <v>51</v>
      </c>
      <c r="R4" s="3" t="s">
        <v>52</v>
      </c>
      <c r="S4" s="3" t="s">
        <v>53</v>
      </c>
      <c r="T4" s="7" t="s">
        <v>54</v>
      </c>
    </row>
    <row r="5" spans="1:20" ht="29.25" customHeight="1" x14ac:dyDescent="0.25">
      <c r="A5" s="8">
        <v>1</v>
      </c>
      <c r="B5" s="314">
        <v>2</v>
      </c>
      <c r="C5" s="315"/>
      <c r="D5" s="9">
        <v>3</v>
      </c>
      <c r="E5" s="9">
        <v>4</v>
      </c>
      <c r="F5" s="9">
        <v>5</v>
      </c>
      <c r="G5" s="9">
        <v>6</v>
      </c>
      <c r="H5" s="9">
        <v>7</v>
      </c>
      <c r="I5" s="9">
        <v>8</v>
      </c>
      <c r="J5" s="9">
        <v>9</v>
      </c>
      <c r="K5" s="9">
        <v>10</v>
      </c>
      <c r="L5" s="9">
        <v>11</v>
      </c>
      <c r="M5" s="9">
        <v>12</v>
      </c>
      <c r="N5" s="9">
        <v>13</v>
      </c>
      <c r="O5" s="9">
        <v>14</v>
      </c>
      <c r="P5" s="9">
        <v>15</v>
      </c>
      <c r="Q5" s="9">
        <v>16</v>
      </c>
      <c r="R5" s="9">
        <v>17</v>
      </c>
      <c r="S5" s="9">
        <v>18</v>
      </c>
      <c r="T5" s="9">
        <v>19</v>
      </c>
    </row>
    <row r="6" spans="1:20" ht="21.75" customHeight="1" x14ac:dyDescent="0.25">
      <c r="A6" s="303" t="s">
        <v>202</v>
      </c>
      <c r="B6" s="304"/>
      <c r="C6" s="304"/>
      <c r="D6" s="304"/>
      <c r="E6" s="304"/>
      <c r="F6" s="304"/>
      <c r="G6" s="304"/>
      <c r="H6" s="304"/>
      <c r="I6" s="304"/>
      <c r="J6" s="304"/>
      <c r="K6" s="304"/>
      <c r="L6" s="304"/>
      <c r="M6" s="304"/>
      <c r="N6" s="304"/>
      <c r="O6" s="304"/>
      <c r="P6" s="304"/>
      <c r="Q6" s="304"/>
      <c r="R6" s="304"/>
      <c r="S6" s="304"/>
      <c r="T6" s="305"/>
    </row>
    <row r="7" spans="1:20" ht="20.25" customHeight="1" thickBot="1" x14ac:dyDescent="0.3">
      <c r="A7" s="379" t="s">
        <v>203</v>
      </c>
      <c r="B7" s="380"/>
      <c r="C7" s="380"/>
      <c r="D7" s="380"/>
      <c r="E7" s="380"/>
      <c r="F7" s="380"/>
      <c r="G7" s="380"/>
      <c r="H7" s="380"/>
      <c r="I7" s="380"/>
      <c r="J7" s="380"/>
      <c r="K7" s="380"/>
      <c r="L7" s="380"/>
      <c r="M7" s="380"/>
      <c r="N7" s="380"/>
      <c r="O7" s="380"/>
      <c r="P7" s="380"/>
      <c r="Q7" s="380"/>
      <c r="R7" s="380"/>
      <c r="S7" s="380"/>
      <c r="T7" s="381"/>
    </row>
    <row r="8" spans="1:20" ht="62.25" customHeight="1" x14ac:dyDescent="0.25">
      <c r="A8" s="435">
        <v>1</v>
      </c>
      <c r="B8" s="436" t="s">
        <v>204</v>
      </c>
      <c r="C8" s="365" t="s">
        <v>1098</v>
      </c>
      <c r="D8" s="437" t="s">
        <v>205</v>
      </c>
      <c r="E8" s="454" t="s">
        <v>339</v>
      </c>
      <c r="F8" s="439">
        <v>24</v>
      </c>
      <c r="G8" s="440" t="s">
        <v>60</v>
      </c>
      <c r="H8" s="440" t="s">
        <v>61</v>
      </c>
      <c r="I8" s="440" t="s">
        <v>611</v>
      </c>
      <c r="J8" s="88" t="s">
        <v>62</v>
      </c>
      <c r="K8" s="86" t="s">
        <v>63</v>
      </c>
      <c r="L8" s="86" t="s">
        <v>64</v>
      </c>
      <c r="M8" s="441">
        <v>87</v>
      </c>
      <c r="N8" s="443">
        <v>1347194.38</v>
      </c>
      <c r="O8" s="389">
        <f>N8*85%</f>
        <v>1145115.2229999998</v>
      </c>
      <c r="P8" s="444">
        <v>0.85</v>
      </c>
      <c r="Q8" s="440">
        <f>N8*13%</f>
        <v>175135.26939999999</v>
      </c>
      <c r="R8" s="444">
        <v>0.13</v>
      </c>
      <c r="S8" s="440">
        <f>N8*2%</f>
        <v>26943.887599999998</v>
      </c>
      <c r="T8" s="446">
        <v>0.02</v>
      </c>
    </row>
    <row r="9" spans="1:20" ht="48" customHeight="1" x14ac:dyDescent="0.25">
      <c r="A9" s="429"/>
      <c r="B9" s="261"/>
      <c r="C9" s="271"/>
      <c r="D9" s="438"/>
      <c r="E9" s="445"/>
      <c r="F9" s="425"/>
      <c r="G9" s="398"/>
      <c r="H9" s="398"/>
      <c r="I9" s="398"/>
      <c r="J9" s="77" t="s">
        <v>206</v>
      </c>
      <c r="K9" s="65" t="s">
        <v>128</v>
      </c>
      <c r="L9" s="65" t="s">
        <v>103</v>
      </c>
      <c r="M9" s="442"/>
      <c r="N9" s="434"/>
      <c r="O9" s="253"/>
      <c r="P9" s="399"/>
      <c r="Q9" s="398"/>
      <c r="R9" s="399"/>
      <c r="S9" s="398"/>
      <c r="T9" s="430"/>
    </row>
    <row r="10" spans="1:20" ht="14.4" x14ac:dyDescent="0.25">
      <c r="A10" s="429">
        <v>2</v>
      </c>
      <c r="B10" s="261" t="s">
        <v>207</v>
      </c>
      <c r="C10" s="270" t="s">
        <v>1099</v>
      </c>
      <c r="D10" s="438" t="s">
        <v>208</v>
      </c>
      <c r="E10" s="445" t="s">
        <v>209</v>
      </c>
      <c r="F10" s="415">
        <v>24</v>
      </c>
      <c r="G10" s="398" t="s">
        <v>60</v>
      </c>
      <c r="H10" s="398" t="s">
        <v>61</v>
      </c>
      <c r="I10" s="398" t="s">
        <v>611</v>
      </c>
      <c r="J10" s="83" t="s">
        <v>210</v>
      </c>
      <c r="K10" s="79" t="s">
        <v>128</v>
      </c>
      <c r="L10" s="65" t="s">
        <v>67</v>
      </c>
      <c r="M10" s="397">
        <v>87</v>
      </c>
      <c r="N10" s="434">
        <v>280566.42</v>
      </c>
      <c r="O10" s="252">
        <f>N10*85%</f>
        <v>238481.45699999997</v>
      </c>
      <c r="P10" s="399">
        <v>0.85</v>
      </c>
      <c r="Q10" s="398">
        <f>N10*13%</f>
        <v>36473.634599999998</v>
      </c>
      <c r="R10" s="399">
        <v>0.13</v>
      </c>
      <c r="S10" s="398">
        <f>N10*2%</f>
        <v>5611.3283999999994</v>
      </c>
      <c r="T10" s="430">
        <v>0.02</v>
      </c>
    </row>
    <row r="11" spans="1:20" ht="14.4" x14ac:dyDescent="0.25">
      <c r="A11" s="429"/>
      <c r="B11" s="261"/>
      <c r="C11" s="329"/>
      <c r="D11" s="438"/>
      <c r="E11" s="445"/>
      <c r="F11" s="416"/>
      <c r="G11" s="398"/>
      <c r="H11" s="398"/>
      <c r="I11" s="398"/>
      <c r="J11" s="83" t="s">
        <v>211</v>
      </c>
      <c r="K11" s="79" t="s">
        <v>128</v>
      </c>
      <c r="L11" s="65" t="s">
        <v>67</v>
      </c>
      <c r="M11" s="397"/>
      <c r="N11" s="434"/>
      <c r="O11" s="266"/>
      <c r="P11" s="399"/>
      <c r="Q11" s="398"/>
      <c r="R11" s="399"/>
      <c r="S11" s="398"/>
      <c r="T11" s="430"/>
    </row>
    <row r="12" spans="1:20" ht="21.75" customHeight="1" x14ac:dyDescent="0.25">
      <c r="A12" s="429"/>
      <c r="B12" s="261"/>
      <c r="C12" s="329"/>
      <c r="D12" s="438"/>
      <c r="E12" s="445"/>
      <c r="F12" s="416"/>
      <c r="G12" s="398"/>
      <c r="H12" s="398"/>
      <c r="I12" s="398"/>
      <c r="J12" s="32" t="s">
        <v>212</v>
      </c>
      <c r="K12" s="79" t="s">
        <v>63</v>
      </c>
      <c r="L12" s="65" t="s">
        <v>74</v>
      </c>
      <c r="M12" s="397"/>
      <c r="N12" s="434"/>
      <c r="O12" s="266"/>
      <c r="P12" s="399"/>
      <c r="Q12" s="398"/>
      <c r="R12" s="399"/>
      <c r="S12" s="398"/>
      <c r="T12" s="430"/>
    </row>
    <row r="13" spans="1:20" ht="41.25" customHeight="1" x14ac:dyDescent="0.25">
      <c r="A13" s="429"/>
      <c r="B13" s="261"/>
      <c r="C13" s="271"/>
      <c r="D13" s="438"/>
      <c r="E13" s="445"/>
      <c r="F13" s="417"/>
      <c r="G13" s="398"/>
      <c r="H13" s="398"/>
      <c r="I13" s="398"/>
      <c r="J13" s="81" t="s">
        <v>213</v>
      </c>
      <c r="K13" s="79" t="s">
        <v>63</v>
      </c>
      <c r="L13" s="65" t="s">
        <v>160</v>
      </c>
      <c r="M13" s="397"/>
      <c r="N13" s="434"/>
      <c r="O13" s="253"/>
      <c r="P13" s="399"/>
      <c r="Q13" s="398"/>
      <c r="R13" s="399"/>
      <c r="S13" s="398"/>
      <c r="T13" s="430"/>
    </row>
    <row r="14" spans="1:20" ht="14.4" x14ac:dyDescent="0.25">
      <c r="A14" s="429">
        <v>3</v>
      </c>
      <c r="B14" s="261" t="s">
        <v>214</v>
      </c>
      <c r="C14" s="270" t="s">
        <v>1100</v>
      </c>
      <c r="D14" s="438" t="s">
        <v>215</v>
      </c>
      <c r="E14" s="445" t="s">
        <v>216</v>
      </c>
      <c r="F14" s="425">
        <v>24</v>
      </c>
      <c r="G14" s="398" t="s">
        <v>60</v>
      </c>
      <c r="H14" s="398" t="s">
        <v>61</v>
      </c>
      <c r="I14" s="398" t="s">
        <v>611</v>
      </c>
      <c r="J14" s="83" t="s">
        <v>217</v>
      </c>
      <c r="K14" s="79" t="s">
        <v>63</v>
      </c>
      <c r="L14" s="65" t="s">
        <v>74</v>
      </c>
      <c r="M14" s="397">
        <v>88</v>
      </c>
      <c r="N14" s="434">
        <v>288084.21000000002</v>
      </c>
      <c r="O14" s="252">
        <f>N14*85%</f>
        <v>244871.5785</v>
      </c>
      <c r="P14" s="399">
        <v>0.85</v>
      </c>
      <c r="Q14" s="398">
        <f>N14*13%</f>
        <v>37450.947300000007</v>
      </c>
      <c r="R14" s="399">
        <v>0.13</v>
      </c>
      <c r="S14" s="398">
        <f>N14*2%</f>
        <v>5761.6842000000006</v>
      </c>
      <c r="T14" s="430">
        <v>0.02</v>
      </c>
    </row>
    <row r="15" spans="1:20" ht="29.25" customHeight="1" x14ac:dyDescent="0.25">
      <c r="A15" s="429"/>
      <c r="B15" s="261"/>
      <c r="C15" s="329"/>
      <c r="D15" s="438"/>
      <c r="E15" s="445"/>
      <c r="F15" s="425"/>
      <c r="G15" s="398"/>
      <c r="H15" s="398"/>
      <c r="I15" s="398"/>
      <c r="J15" s="83" t="s">
        <v>210</v>
      </c>
      <c r="K15" s="79" t="s">
        <v>128</v>
      </c>
      <c r="L15" s="65" t="s">
        <v>67</v>
      </c>
      <c r="M15" s="397"/>
      <c r="N15" s="434"/>
      <c r="O15" s="266"/>
      <c r="P15" s="399"/>
      <c r="Q15" s="398"/>
      <c r="R15" s="399"/>
      <c r="S15" s="398"/>
      <c r="T15" s="430"/>
    </row>
    <row r="16" spans="1:20" ht="50.25" customHeight="1" x14ac:dyDescent="0.25">
      <c r="A16" s="429"/>
      <c r="B16" s="261"/>
      <c r="C16" s="271"/>
      <c r="D16" s="438"/>
      <c r="E16" s="445"/>
      <c r="F16" s="425"/>
      <c r="G16" s="398"/>
      <c r="H16" s="398"/>
      <c r="I16" s="398"/>
      <c r="J16" s="77" t="s">
        <v>218</v>
      </c>
      <c r="K16" s="79" t="s">
        <v>63</v>
      </c>
      <c r="L16" s="65" t="s">
        <v>74</v>
      </c>
      <c r="M16" s="397"/>
      <c r="N16" s="434"/>
      <c r="O16" s="253"/>
      <c r="P16" s="399"/>
      <c r="Q16" s="398"/>
      <c r="R16" s="399"/>
      <c r="S16" s="398"/>
      <c r="T16" s="430"/>
    </row>
    <row r="17" spans="1:20" s="236" customFormat="1" ht="72" x14ac:dyDescent="0.25">
      <c r="A17" s="453">
        <v>4</v>
      </c>
      <c r="B17" s="260" t="s">
        <v>1263</v>
      </c>
      <c r="C17" s="275" t="s">
        <v>1101</v>
      </c>
      <c r="D17" s="447" t="s">
        <v>219</v>
      </c>
      <c r="E17" s="448" t="s">
        <v>246</v>
      </c>
      <c r="F17" s="449">
        <v>24</v>
      </c>
      <c r="G17" s="396" t="s">
        <v>60</v>
      </c>
      <c r="H17" s="396" t="s">
        <v>61</v>
      </c>
      <c r="I17" s="396" t="s">
        <v>611</v>
      </c>
      <c r="J17" s="237" t="s">
        <v>220</v>
      </c>
      <c r="K17" s="235" t="s">
        <v>66</v>
      </c>
      <c r="L17" s="231" t="s">
        <v>221</v>
      </c>
      <c r="M17" s="406">
        <v>88</v>
      </c>
      <c r="N17" s="434">
        <v>695223.58</v>
      </c>
      <c r="O17" s="301">
        <v>590940.02</v>
      </c>
      <c r="P17" s="405">
        <v>0.85</v>
      </c>
      <c r="Q17" s="396">
        <v>90372.160000000003</v>
      </c>
      <c r="R17" s="405">
        <v>0.13</v>
      </c>
      <c r="S17" s="396">
        <v>13911.4</v>
      </c>
      <c r="T17" s="403">
        <v>0.02</v>
      </c>
    </row>
    <row r="18" spans="1:20" s="236" customFormat="1" ht="28.8" x14ac:dyDescent="0.25">
      <c r="A18" s="453"/>
      <c r="B18" s="260"/>
      <c r="C18" s="359"/>
      <c r="D18" s="447"/>
      <c r="E18" s="448"/>
      <c r="F18" s="449"/>
      <c r="G18" s="396"/>
      <c r="H18" s="396"/>
      <c r="I18" s="396"/>
      <c r="J18" s="26" t="s">
        <v>249</v>
      </c>
      <c r="K18" s="235" t="s">
        <v>63</v>
      </c>
      <c r="L18" s="231" t="s">
        <v>112</v>
      </c>
      <c r="M18" s="406"/>
      <c r="N18" s="434"/>
      <c r="O18" s="337"/>
      <c r="P18" s="405"/>
      <c r="Q18" s="396"/>
      <c r="R18" s="405"/>
      <c r="S18" s="396"/>
      <c r="T18" s="403"/>
    </row>
    <row r="19" spans="1:20" s="236" customFormat="1" ht="43.2" customHeight="1" x14ac:dyDescent="0.25">
      <c r="A19" s="453"/>
      <c r="B19" s="260"/>
      <c r="C19" s="359"/>
      <c r="D19" s="447"/>
      <c r="E19" s="448"/>
      <c r="F19" s="449"/>
      <c r="G19" s="396"/>
      <c r="H19" s="396"/>
      <c r="I19" s="396"/>
      <c r="J19" s="238" t="s">
        <v>222</v>
      </c>
      <c r="K19" s="235" t="s">
        <v>128</v>
      </c>
      <c r="L19" s="231" t="s">
        <v>67</v>
      </c>
      <c r="M19" s="406"/>
      <c r="N19" s="434"/>
      <c r="O19" s="337"/>
      <c r="P19" s="405"/>
      <c r="Q19" s="396"/>
      <c r="R19" s="405"/>
      <c r="S19" s="396"/>
      <c r="T19" s="403"/>
    </row>
    <row r="20" spans="1:20" s="236" customFormat="1" ht="28.8" x14ac:dyDescent="0.25">
      <c r="A20" s="453"/>
      <c r="B20" s="260"/>
      <c r="C20" s="276"/>
      <c r="D20" s="447"/>
      <c r="E20" s="448"/>
      <c r="F20" s="449"/>
      <c r="G20" s="396"/>
      <c r="H20" s="396"/>
      <c r="I20" s="396"/>
      <c r="J20" s="234" t="s">
        <v>223</v>
      </c>
      <c r="K20" s="235" t="s">
        <v>63</v>
      </c>
      <c r="L20" s="231" t="s">
        <v>112</v>
      </c>
      <c r="M20" s="406"/>
      <c r="N20" s="434"/>
      <c r="O20" s="302"/>
      <c r="P20" s="405"/>
      <c r="Q20" s="396"/>
      <c r="R20" s="405"/>
      <c r="S20" s="396"/>
      <c r="T20" s="403"/>
    </row>
    <row r="21" spans="1:20" ht="67.95" customHeight="1" x14ac:dyDescent="0.25">
      <c r="A21" s="429">
        <v>5</v>
      </c>
      <c r="B21" s="261" t="s">
        <v>224</v>
      </c>
      <c r="C21" s="270" t="s">
        <v>1102</v>
      </c>
      <c r="D21" s="398" t="s">
        <v>225</v>
      </c>
      <c r="E21" s="433" t="s">
        <v>245</v>
      </c>
      <c r="F21" s="425">
        <v>18</v>
      </c>
      <c r="G21" s="258">
        <v>42734</v>
      </c>
      <c r="H21" s="258">
        <v>43280</v>
      </c>
      <c r="I21" s="259" t="s">
        <v>611</v>
      </c>
      <c r="J21" s="77" t="s">
        <v>248</v>
      </c>
      <c r="K21" s="79" t="s">
        <v>128</v>
      </c>
      <c r="L21" s="37" t="s">
        <v>221</v>
      </c>
      <c r="M21" s="397">
        <v>88</v>
      </c>
      <c r="N21" s="434">
        <v>5999095.9800000004</v>
      </c>
      <c r="O21" s="252">
        <f>N21*P21+0.01</f>
        <v>5099231.5930000003</v>
      </c>
      <c r="P21" s="399">
        <v>0.85</v>
      </c>
      <c r="Q21" s="398">
        <f>N21*R21-0.02</f>
        <v>779882.45740000007</v>
      </c>
      <c r="R21" s="399">
        <v>0.13</v>
      </c>
      <c r="S21" s="398">
        <f>N21*T21+0.01</f>
        <v>119981.9296</v>
      </c>
      <c r="T21" s="430">
        <v>0.02</v>
      </c>
    </row>
    <row r="22" spans="1:20" ht="67.95" customHeight="1" x14ac:dyDescent="0.25">
      <c r="A22" s="429"/>
      <c r="B22" s="261"/>
      <c r="C22" s="329"/>
      <c r="D22" s="398"/>
      <c r="E22" s="428"/>
      <c r="F22" s="425"/>
      <c r="G22" s="424"/>
      <c r="H22" s="424"/>
      <c r="I22" s="259"/>
      <c r="J22" s="77" t="s">
        <v>250</v>
      </c>
      <c r="K22" s="79" t="s">
        <v>128</v>
      </c>
      <c r="L22" s="37" t="s">
        <v>162</v>
      </c>
      <c r="M22" s="397"/>
      <c r="N22" s="434"/>
      <c r="O22" s="266"/>
      <c r="P22" s="399"/>
      <c r="Q22" s="398"/>
      <c r="R22" s="399"/>
      <c r="S22" s="398"/>
      <c r="T22" s="430"/>
    </row>
    <row r="23" spans="1:20" ht="67.95" customHeight="1" x14ac:dyDescent="0.25">
      <c r="A23" s="429"/>
      <c r="B23" s="261"/>
      <c r="C23" s="271"/>
      <c r="D23" s="398"/>
      <c r="E23" s="428"/>
      <c r="F23" s="425"/>
      <c r="G23" s="424"/>
      <c r="H23" s="424"/>
      <c r="I23" s="259"/>
      <c r="J23" s="77" t="s">
        <v>251</v>
      </c>
      <c r="K23" s="79" t="s">
        <v>152</v>
      </c>
      <c r="L23" s="37" t="s">
        <v>160</v>
      </c>
      <c r="M23" s="397"/>
      <c r="N23" s="434"/>
      <c r="O23" s="253"/>
      <c r="P23" s="399"/>
      <c r="Q23" s="398"/>
      <c r="R23" s="399"/>
      <c r="S23" s="398"/>
      <c r="T23" s="430"/>
    </row>
    <row r="24" spans="1:20" ht="39.75" customHeight="1" x14ac:dyDescent="0.25">
      <c r="A24" s="429">
        <v>6</v>
      </c>
      <c r="B24" s="261" t="s">
        <v>226</v>
      </c>
      <c r="C24" s="270" t="s">
        <v>1103</v>
      </c>
      <c r="D24" s="398" t="s">
        <v>227</v>
      </c>
      <c r="E24" s="433" t="s">
        <v>247</v>
      </c>
      <c r="F24" s="425">
        <v>23</v>
      </c>
      <c r="G24" s="258">
        <v>42734</v>
      </c>
      <c r="H24" s="258">
        <v>43433</v>
      </c>
      <c r="I24" s="258" t="s">
        <v>611</v>
      </c>
      <c r="J24" s="77" t="s">
        <v>248</v>
      </c>
      <c r="K24" s="79" t="s">
        <v>128</v>
      </c>
      <c r="L24" s="37" t="s">
        <v>221</v>
      </c>
      <c r="M24" s="397">
        <v>88</v>
      </c>
      <c r="N24" s="434">
        <v>5954370.3411764698</v>
      </c>
      <c r="O24" s="252">
        <f>N24*P24</f>
        <v>5061214.7899999991</v>
      </c>
      <c r="P24" s="399">
        <v>0.85</v>
      </c>
      <c r="Q24" s="398">
        <f>N24*R24</f>
        <v>774068.14435294108</v>
      </c>
      <c r="R24" s="399">
        <v>0.13</v>
      </c>
      <c r="S24" s="398">
        <f>N24*T24</f>
        <v>119087.4068235294</v>
      </c>
      <c r="T24" s="430">
        <v>0.02</v>
      </c>
    </row>
    <row r="25" spans="1:20" ht="39.75" customHeight="1" x14ac:dyDescent="0.25">
      <c r="A25" s="429"/>
      <c r="B25" s="261"/>
      <c r="C25" s="329"/>
      <c r="D25" s="398"/>
      <c r="E25" s="428"/>
      <c r="F25" s="425"/>
      <c r="G25" s="424"/>
      <c r="H25" s="424"/>
      <c r="I25" s="258"/>
      <c r="J25" s="77" t="s">
        <v>252</v>
      </c>
      <c r="K25" s="79" t="s">
        <v>128</v>
      </c>
      <c r="L25" s="37" t="s">
        <v>162</v>
      </c>
      <c r="M25" s="397"/>
      <c r="N25" s="434"/>
      <c r="O25" s="266"/>
      <c r="P25" s="399"/>
      <c r="Q25" s="398"/>
      <c r="R25" s="399"/>
      <c r="S25" s="398"/>
      <c r="T25" s="430"/>
    </row>
    <row r="26" spans="1:20" ht="52.5" customHeight="1" x14ac:dyDescent="0.25">
      <c r="A26" s="429"/>
      <c r="B26" s="261"/>
      <c r="C26" s="271"/>
      <c r="D26" s="398"/>
      <c r="E26" s="428"/>
      <c r="F26" s="425"/>
      <c r="G26" s="424"/>
      <c r="H26" s="424"/>
      <c r="I26" s="258"/>
      <c r="J26" s="77" t="s">
        <v>253</v>
      </c>
      <c r="K26" s="79" t="s">
        <v>152</v>
      </c>
      <c r="L26" s="37" t="s">
        <v>160</v>
      </c>
      <c r="M26" s="397"/>
      <c r="N26" s="434"/>
      <c r="O26" s="253"/>
      <c r="P26" s="399"/>
      <c r="Q26" s="398"/>
      <c r="R26" s="399"/>
      <c r="S26" s="398"/>
      <c r="T26" s="430"/>
    </row>
    <row r="27" spans="1:20" ht="52.5" customHeight="1" x14ac:dyDescent="0.25">
      <c r="A27" s="429">
        <v>7</v>
      </c>
      <c r="B27" s="261" t="s">
        <v>254</v>
      </c>
      <c r="C27" s="270" t="s">
        <v>1104</v>
      </c>
      <c r="D27" s="398" t="s">
        <v>255</v>
      </c>
      <c r="E27" s="433" t="s">
        <v>260</v>
      </c>
      <c r="F27" s="425">
        <v>27</v>
      </c>
      <c r="G27" s="258">
        <v>42735</v>
      </c>
      <c r="H27" s="258">
        <v>43554</v>
      </c>
      <c r="I27" s="258" t="s">
        <v>611</v>
      </c>
      <c r="J27" s="77" t="s">
        <v>257</v>
      </c>
      <c r="K27" s="79" t="s">
        <v>128</v>
      </c>
      <c r="L27" s="37" t="s">
        <v>259</v>
      </c>
      <c r="M27" s="397">
        <v>87</v>
      </c>
      <c r="N27" s="434">
        <v>705521.22352941195</v>
      </c>
      <c r="O27" s="252">
        <f>N27*P27</f>
        <v>599693.04000000015</v>
      </c>
      <c r="P27" s="399">
        <v>0.85</v>
      </c>
      <c r="Q27" s="398">
        <f>N27*R27</f>
        <v>91717.759058823562</v>
      </c>
      <c r="R27" s="399">
        <v>0.13</v>
      </c>
      <c r="S27" s="398">
        <f>N27*T27</f>
        <v>14110.424470588239</v>
      </c>
      <c r="T27" s="430">
        <v>0.02</v>
      </c>
    </row>
    <row r="28" spans="1:20" ht="52.5" customHeight="1" x14ac:dyDescent="0.25">
      <c r="A28" s="429"/>
      <c r="B28" s="261"/>
      <c r="C28" s="329"/>
      <c r="D28" s="398"/>
      <c r="E28" s="428"/>
      <c r="F28" s="425"/>
      <c r="G28" s="424"/>
      <c r="H28" s="424"/>
      <c r="I28" s="258"/>
      <c r="J28" s="77" t="s">
        <v>256</v>
      </c>
      <c r="K28" s="79" t="s">
        <v>128</v>
      </c>
      <c r="L28" s="37" t="s">
        <v>259</v>
      </c>
      <c r="M28" s="397"/>
      <c r="N28" s="434"/>
      <c r="O28" s="266"/>
      <c r="P28" s="399"/>
      <c r="Q28" s="398"/>
      <c r="R28" s="399"/>
      <c r="S28" s="398"/>
      <c r="T28" s="430"/>
    </row>
    <row r="29" spans="1:20" ht="52.5" customHeight="1" x14ac:dyDescent="0.25">
      <c r="A29" s="429"/>
      <c r="B29" s="261"/>
      <c r="C29" s="271"/>
      <c r="D29" s="398"/>
      <c r="E29" s="428"/>
      <c r="F29" s="425"/>
      <c r="G29" s="424"/>
      <c r="H29" s="424"/>
      <c r="I29" s="258"/>
      <c r="J29" s="77" t="s">
        <v>258</v>
      </c>
      <c r="K29" s="79" t="s">
        <v>152</v>
      </c>
      <c r="L29" s="37" t="s">
        <v>112</v>
      </c>
      <c r="M29" s="397"/>
      <c r="N29" s="434"/>
      <c r="O29" s="253"/>
      <c r="P29" s="399"/>
      <c r="Q29" s="398"/>
      <c r="R29" s="399"/>
      <c r="S29" s="398"/>
      <c r="T29" s="430"/>
    </row>
    <row r="30" spans="1:20" ht="43.2" x14ac:dyDescent="0.25">
      <c r="A30" s="429">
        <v>8</v>
      </c>
      <c r="B30" s="261" t="s">
        <v>273</v>
      </c>
      <c r="C30" s="270" t="s">
        <v>1105</v>
      </c>
      <c r="D30" s="398" t="s">
        <v>274</v>
      </c>
      <c r="E30" s="428" t="s">
        <v>303</v>
      </c>
      <c r="F30" s="425">
        <v>36</v>
      </c>
      <c r="G30" s="258" t="s">
        <v>275</v>
      </c>
      <c r="H30" s="258" t="s">
        <v>276</v>
      </c>
      <c r="I30" s="258" t="s">
        <v>611</v>
      </c>
      <c r="J30" s="58" t="s">
        <v>281</v>
      </c>
      <c r="K30" s="79" t="s">
        <v>128</v>
      </c>
      <c r="L30" s="37" t="s">
        <v>140</v>
      </c>
      <c r="M30" s="397">
        <v>87</v>
      </c>
      <c r="N30" s="434">
        <v>1174231.9099999999</v>
      </c>
      <c r="O30" s="252">
        <f>N30*P30</f>
        <v>998097.12349999987</v>
      </c>
      <c r="P30" s="399">
        <v>0.85</v>
      </c>
      <c r="Q30" s="398">
        <f>N30*R30</f>
        <v>152650.1483</v>
      </c>
      <c r="R30" s="399">
        <v>0.13</v>
      </c>
      <c r="S30" s="398">
        <f>N30*T30</f>
        <v>23484.638199999998</v>
      </c>
      <c r="T30" s="430">
        <v>0.02</v>
      </c>
    </row>
    <row r="31" spans="1:20" ht="39.75" customHeight="1" x14ac:dyDescent="0.25">
      <c r="A31" s="429"/>
      <c r="B31" s="261"/>
      <c r="C31" s="271"/>
      <c r="D31" s="398"/>
      <c r="E31" s="428"/>
      <c r="F31" s="425"/>
      <c r="G31" s="424"/>
      <c r="H31" s="424"/>
      <c r="I31" s="258"/>
      <c r="J31" s="58" t="s">
        <v>277</v>
      </c>
      <c r="K31" s="79" t="s">
        <v>152</v>
      </c>
      <c r="L31" s="37" t="s">
        <v>74</v>
      </c>
      <c r="M31" s="397"/>
      <c r="N31" s="434"/>
      <c r="O31" s="253"/>
      <c r="P31" s="399"/>
      <c r="Q31" s="398"/>
      <c r="R31" s="399"/>
      <c r="S31" s="398"/>
      <c r="T31" s="430"/>
    </row>
    <row r="32" spans="1:20" ht="39.75" customHeight="1" x14ac:dyDescent="0.25">
      <c r="A32" s="429">
        <v>9</v>
      </c>
      <c r="B32" s="261" t="s">
        <v>291</v>
      </c>
      <c r="C32" s="270" t="s">
        <v>1106</v>
      </c>
      <c r="D32" s="398" t="s">
        <v>292</v>
      </c>
      <c r="E32" s="428" t="s">
        <v>302</v>
      </c>
      <c r="F32" s="425">
        <v>66</v>
      </c>
      <c r="G32" s="424" t="s">
        <v>295</v>
      </c>
      <c r="H32" s="258">
        <v>44820</v>
      </c>
      <c r="I32" s="424" t="s">
        <v>611</v>
      </c>
      <c r="J32" s="59" t="s">
        <v>297</v>
      </c>
      <c r="K32" s="79" t="s">
        <v>152</v>
      </c>
      <c r="L32" s="37" t="s">
        <v>199</v>
      </c>
      <c r="M32" s="397">
        <v>87</v>
      </c>
      <c r="N32" s="432">
        <v>3853515.63</v>
      </c>
      <c r="O32" s="252">
        <v>3275488.28</v>
      </c>
      <c r="P32" s="399">
        <v>0.85</v>
      </c>
      <c r="Q32" s="398">
        <v>500957.04</v>
      </c>
      <c r="R32" s="399">
        <v>0.13</v>
      </c>
      <c r="S32" s="398">
        <f>N32*T32</f>
        <v>77070.312600000005</v>
      </c>
      <c r="T32" s="430">
        <v>0.02</v>
      </c>
    </row>
    <row r="33" spans="1:20" ht="28.8" x14ac:dyDescent="0.25">
      <c r="A33" s="429"/>
      <c r="B33" s="261"/>
      <c r="C33" s="271"/>
      <c r="D33" s="398"/>
      <c r="E33" s="428"/>
      <c r="F33" s="425"/>
      <c r="G33" s="424"/>
      <c r="H33" s="424"/>
      <c r="I33" s="424"/>
      <c r="J33" s="59" t="s">
        <v>298</v>
      </c>
      <c r="K33" s="79" t="s">
        <v>128</v>
      </c>
      <c r="L33" s="37" t="s">
        <v>103</v>
      </c>
      <c r="M33" s="397"/>
      <c r="N33" s="432"/>
      <c r="O33" s="253"/>
      <c r="P33" s="399"/>
      <c r="Q33" s="398"/>
      <c r="R33" s="399"/>
      <c r="S33" s="398"/>
      <c r="T33" s="430"/>
    </row>
    <row r="34" spans="1:20" ht="69.599999999999994" customHeight="1" x14ac:dyDescent="0.25">
      <c r="A34" s="429">
        <v>10</v>
      </c>
      <c r="B34" s="261" t="s">
        <v>293</v>
      </c>
      <c r="C34" s="270" t="s">
        <v>1107</v>
      </c>
      <c r="D34" s="398" t="s">
        <v>294</v>
      </c>
      <c r="E34" s="426" t="s">
        <v>304</v>
      </c>
      <c r="F34" s="425">
        <v>36</v>
      </c>
      <c r="G34" s="424" t="s">
        <v>295</v>
      </c>
      <c r="H34" s="424" t="s">
        <v>296</v>
      </c>
      <c r="I34" s="424" t="s">
        <v>611</v>
      </c>
      <c r="J34" s="59" t="s">
        <v>299</v>
      </c>
      <c r="K34" s="79" t="s">
        <v>128</v>
      </c>
      <c r="L34" s="37" t="s">
        <v>140</v>
      </c>
      <c r="M34" s="397">
        <v>87</v>
      </c>
      <c r="N34" s="432">
        <v>1040809.39</v>
      </c>
      <c r="O34" s="252">
        <f>N34*P34</f>
        <v>884687.98149999999</v>
      </c>
      <c r="P34" s="399">
        <v>0.85</v>
      </c>
      <c r="Q34" s="398">
        <f>N34*R34</f>
        <v>135305.22070000001</v>
      </c>
      <c r="R34" s="399">
        <v>0.13</v>
      </c>
      <c r="S34" s="398">
        <f>N34*T34</f>
        <v>20816.1878</v>
      </c>
      <c r="T34" s="430">
        <v>0.02</v>
      </c>
    </row>
    <row r="35" spans="1:20" ht="69.599999999999994" customHeight="1" x14ac:dyDescent="0.25">
      <c r="A35" s="429"/>
      <c r="B35" s="261"/>
      <c r="C35" s="329"/>
      <c r="D35" s="398"/>
      <c r="E35" s="426"/>
      <c r="F35" s="425"/>
      <c r="G35" s="424"/>
      <c r="H35" s="424"/>
      <c r="I35" s="424"/>
      <c r="J35" s="60" t="s">
        <v>300</v>
      </c>
      <c r="K35" s="79" t="s">
        <v>152</v>
      </c>
      <c r="L35" s="37" t="s">
        <v>74</v>
      </c>
      <c r="M35" s="397"/>
      <c r="N35" s="432"/>
      <c r="O35" s="266"/>
      <c r="P35" s="399"/>
      <c r="Q35" s="398"/>
      <c r="R35" s="399"/>
      <c r="S35" s="398"/>
      <c r="T35" s="430"/>
    </row>
    <row r="36" spans="1:20" ht="69.599999999999994" customHeight="1" x14ac:dyDescent="0.25">
      <c r="A36" s="429"/>
      <c r="B36" s="261"/>
      <c r="C36" s="271"/>
      <c r="D36" s="398"/>
      <c r="E36" s="426"/>
      <c r="F36" s="425"/>
      <c r="G36" s="424"/>
      <c r="H36" s="424"/>
      <c r="I36" s="424"/>
      <c r="J36" s="61" t="s">
        <v>301</v>
      </c>
      <c r="K36" s="79" t="s">
        <v>128</v>
      </c>
      <c r="L36" s="37" t="s">
        <v>140</v>
      </c>
      <c r="M36" s="397"/>
      <c r="N36" s="432"/>
      <c r="O36" s="253"/>
      <c r="P36" s="399"/>
      <c r="Q36" s="398"/>
      <c r="R36" s="399"/>
      <c r="S36" s="398"/>
      <c r="T36" s="430"/>
    </row>
    <row r="37" spans="1:20" ht="28.8" x14ac:dyDescent="0.25">
      <c r="A37" s="429">
        <v>11</v>
      </c>
      <c r="B37" s="261" t="s">
        <v>313</v>
      </c>
      <c r="C37" s="270" t="s">
        <v>1108</v>
      </c>
      <c r="D37" s="398" t="s">
        <v>314</v>
      </c>
      <c r="E37" s="426" t="s">
        <v>317</v>
      </c>
      <c r="F37" s="425">
        <v>79</v>
      </c>
      <c r="G37" s="424" t="s">
        <v>315</v>
      </c>
      <c r="H37" s="258">
        <v>45228</v>
      </c>
      <c r="I37" s="424" t="s">
        <v>612</v>
      </c>
      <c r="J37" s="61" t="s">
        <v>828</v>
      </c>
      <c r="K37" s="79" t="s">
        <v>128</v>
      </c>
      <c r="L37" s="37" t="s">
        <v>259</v>
      </c>
      <c r="M37" s="397">
        <v>87</v>
      </c>
      <c r="N37" s="431">
        <v>5059800.84</v>
      </c>
      <c r="O37" s="398">
        <v>4300830.7199999997</v>
      </c>
      <c r="P37" s="399">
        <v>0.85</v>
      </c>
      <c r="Q37" s="398">
        <v>657774.11</v>
      </c>
      <c r="R37" s="399">
        <v>0.13</v>
      </c>
      <c r="S37" s="398">
        <v>101196.01</v>
      </c>
      <c r="T37" s="430">
        <v>0.02</v>
      </c>
    </row>
    <row r="38" spans="1:20" ht="69.599999999999994" customHeight="1" x14ac:dyDescent="0.25">
      <c r="A38" s="429"/>
      <c r="B38" s="261"/>
      <c r="C38" s="271"/>
      <c r="D38" s="398"/>
      <c r="E38" s="426"/>
      <c r="F38" s="425"/>
      <c r="G38" s="424"/>
      <c r="H38" s="424"/>
      <c r="I38" s="424"/>
      <c r="J38" s="61" t="s">
        <v>316</v>
      </c>
      <c r="K38" s="79" t="s">
        <v>152</v>
      </c>
      <c r="L38" s="37" t="s">
        <v>160</v>
      </c>
      <c r="M38" s="397"/>
      <c r="N38" s="431"/>
      <c r="O38" s="398"/>
      <c r="P38" s="399"/>
      <c r="Q38" s="398"/>
      <c r="R38" s="399"/>
      <c r="S38" s="398"/>
      <c r="T38" s="430"/>
    </row>
    <row r="39" spans="1:20" ht="28.8" x14ac:dyDescent="0.25">
      <c r="A39" s="429">
        <v>12</v>
      </c>
      <c r="B39" s="261" t="s">
        <v>664</v>
      </c>
      <c r="C39" s="270" t="s">
        <v>1109</v>
      </c>
      <c r="D39" s="398" t="s">
        <v>665</v>
      </c>
      <c r="E39" s="426" t="s">
        <v>670</v>
      </c>
      <c r="F39" s="425">
        <v>72</v>
      </c>
      <c r="G39" s="424" t="s">
        <v>666</v>
      </c>
      <c r="H39" s="258">
        <v>45281</v>
      </c>
      <c r="I39" s="424" t="s">
        <v>612</v>
      </c>
      <c r="J39" s="64" t="s">
        <v>667</v>
      </c>
      <c r="K39" s="79" t="s">
        <v>128</v>
      </c>
      <c r="L39" s="37" t="s">
        <v>67</v>
      </c>
      <c r="M39" s="397">
        <v>88</v>
      </c>
      <c r="N39" s="431">
        <v>5935643.4199999999</v>
      </c>
      <c r="O39" s="398">
        <v>5045296.8899999997</v>
      </c>
      <c r="P39" s="399">
        <v>0.85</v>
      </c>
      <c r="Q39" s="398">
        <v>771574.31</v>
      </c>
      <c r="R39" s="399">
        <v>0.13</v>
      </c>
      <c r="S39" s="398">
        <v>118772.22</v>
      </c>
      <c r="T39" s="430">
        <v>0.02</v>
      </c>
    </row>
    <row r="40" spans="1:20" ht="43.2" x14ac:dyDescent="0.25">
      <c r="A40" s="429"/>
      <c r="B40" s="261"/>
      <c r="C40" s="329"/>
      <c r="D40" s="398"/>
      <c r="E40" s="426"/>
      <c r="F40" s="425"/>
      <c r="G40" s="424"/>
      <c r="H40" s="424"/>
      <c r="I40" s="424"/>
      <c r="J40" s="64" t="s">
        <v>668</v>
      </c>
      <c r="K40" s="79" t="s">
        <v>128</v>
      </c>
      <c r="L40" s="37" t="s">
        <v>67</v>
      </c>
      <c r="M40" s="397"/>
      <c r="N40" s="431"/>
      <c r="O40" s="398"/>
      <c r="P40" s="399"/>
      <c r="Q40" s="398"/>
      <c r="R40" s="399"/>
      <c r="S40" s="398"/>
      <c r="T40" s="430"/>
    </row>
    <row r="41" spans="1:20" ht="14.4" x14ac:dyDescent="0.25">
      <c r="A41" s="272"/>
      <c r="B41" s="270"/>
      <c r="C41" s="271"/>
      <c r="D41" s="252"/>
      <c r="E41" s="421"/>
      <c r="F41" s="415"/>
      <c r="G41" s="412"/>
      <c r="H41" s="412"/>
      <c r="I41" s="412"/>
      <c r="J41" s="113" t="s">
        <v>669</v>
      </c>
      <c r="K41" s="111" t="s">
        <v>152</v>
      </c>
      <c r="L41" s="114" t="s">
        <v>409</v>
      </c>
      <c r="M41" s="256"/>
      <c r="N41" s="409"/>
      <c r="O41" s="252"/>
      <c r="P41" s="254"/>
      <c r="Q41" s="252"/>
      <c r="R41" s="254"/>
      <c r="S41" s="252"/>
      <c r="T41" s="316"/>
    </row>
    <row r="42" spans="1:20" ht="61.95" customHeight="1" x14ac:dyDescent="0.25">
      <c r="A42" s="270">
        <v>13</v>
      </c>
      <c r="B42" s="270" t="s">
        <v>232</v>
      </c>
      <c r="C42" s="270" t="s">
        <v>747</v>
      </c>
      <c r="D42" s="252" t="s">
        <v>705</v>
      </c>
      <c r="E42" s="421" t="s">
        <v>750</v>
      </c>
      <c r="F42" s="415">
        <v>56</v>
      </c>
      <c r="G42" s="412" t="s">
        <v>706</v>
      </c>
      <c r="H42" s="277">
        <v>44941</v>
      </c>
      <c r="I42" s="412" t="s">
        <v>611</v>
      </c>
      <c r="J42" s="64" t="s">
        <v>707</v>
      </c>
      <c r="K42" s="112" t="s">
        <v>128</v>
      </c>
      <c r="L42" s="37" t="s">
        <v>162</v>
      </c>
      <c r="M42" s="256">
        <v>87</v>
      </c>
      <c r="N42" s="409">
        <v>1008946.32</v>
      </c>
      <c r="O42" s="252">
        <v>857604.36</v>
      </c>
      <c r="P42" s="254">
        <v>0.85</v>
      </c>
      <c r="Q42" s="252">
        <v>131152.95000000001</v>
      </c>
      <c r="R42" s="254">
        <v>0.13</v>
      </c>
      <c r="S42" s="252">
        <v>20189.010000000002</v>
      </c>
      <c r="T42" s="254">
        <v>0.02</v>
      </c>
    </row>
    <row r="43" spans="1:20" ht="67.2" customHeight="1" x14ac:dyDescent="0.25">
      <c r="A43" s="271"/>
      <c r="B43" s="271"/>
      <c r="C43" s="271"/>
      <c r="D43" s="253"/>
      <c r="E43" s="423"/>
      <c r="F43" s="417"/>
      <c r="G43" s="414"/>
      <c r="H43" s="414"/>
      <c r="I43" s="414"/>
      <c r="J43" s="64" t="s">
        <v>708</v>
      </c>
      <c r="K43" s="112" t="s">
        <v>152</v>
      </c>
      <c r="L43" s="37" t="s">
        <v>160</v>
      </c>
      <c r="M43" s="257"/>
      <c r="N43" s="411"/>
      <c r="O43" s="253"/>
      <c r="P43" s="255"/>
      <c r="Q43" s="253"/>
      <c r="R43" s="255"/>
      <c r="S43" s="253"/>
      <c r="T43" s="255"/>
    </row>
    <row r="44" spans="1:20" ht="36" customHeight="1" x14ac:dyDescent="0.25">
      <c r="A44" s="270">
        <v>14</v>
      </c>
      <c r="B44" s="270" t="s">
        <v>232</v>
      </c>
      <c r="C44" s="270" t="s">
        <v>748</v>
      </c>
      <c r="D44" s="252" t="s">
        <v>749</v>
      </c>
      <c r="E44" s="421" t="s">
        <v>754</v>
      </c>
      <c r="F44" s="415">
        <v>33</v>
      </c>
      <c r="G44" s="412" t="s">
        <v>751</v>
      </c>
      <c r="H44" s="277">
        <v>44309</v>
      </c>
      <c r="I44" s="412" t="s">
        <v>611</v>
      </c>
      <c r="J44" s="64" t="s">
        <v>752</v>
      </c>
      <c r="K44" s="134" t="s">
        <v>128</v>
      </c>
      <c r="L44" s="37" t="s">
        <v>90</v>
      </c>
      <c r="M44" s="256">
        <v>87</v>
      </c>
      <c r="N44" s="409">
        <v>988827.18</v>
      </c>
      <c r="O44" s="252">
        <v>840503.09</v>
      </c>
      <c r="P44" s="254">
        <v>0.85</v>
      </c>
      <c r="Q44" s="252">
        <v>128537.68</v>
      </c>
      <c r="R44" s="254">
        <v>0.13</v>
      </c>
      <c r="S44" s="252">
        <v>19786.41</v>
      </c>
      <c r="T44" s="254">
        <v>0.02</v>
      </c>
    </row>
    <row r="45" spans="1:20" ht="36" customHeight="1" x14ac:dyDescent="0.25">
      <c r="A45" s="329"/>
      <c r="B45" s="329"/>
      <c r="C45" s="329"/>
      <c r="D45" s="266"/>
      <c r="E45" s="422"/>
      <c r="F45" s="416"/>
      <c r="G45" s="413"/>
      <c r="H45" s="413"/>
      <c r="I45" s="413"/>
      <c r="J45" s="64" t="s">
        <v>753</v>
      </c>
      <c r="K45" s="134" t="s">
        <v>152</v>
      </c>
      <c r="L45" s="37" t="s">
        <v>311</v>
      </c>
      <c r="M45" s="267"/>
      <c r="N45" s="410"/>
      <c r="O45" s="266"/>
      <c r="P45" s="265"/>
      <c r="Q45" s="266"/>
      <c r="R45" s="265"/>
      <c r="S45" s="266"/>
      <c r="T45" s="265"/>
    </row>
    <row r="46" spans="1:20" ht="48.6" customHeight="1" x14ac:dyDescent="0.25">
      <c r="A46" s="271"/>
      <c r="B46" s="271"/>
      <c r="C46" s="271"/>
      <c r="D46" s="253"/>
      <c r="E46" s="423"/>
      <c r="F46" s="417"/>
      <c r="G46" s="414"/>
      <c r="H46" s="414"/>
      <c r="I46" s="414"/>
      <c r="J46" s="64" t="s">
        <v>361</v>
      </c>
      <c r="K46" s="134" t="s">
        <v>152</v>
      </c>
      <c r="L46" s="37" t="s">
        <v>112</v>
      </c>
      <c r="M46" s="257"/>
      <c r="N46" s="411"/>
      <c r="O46" s="253"/>
      <c r="P46" s="255"/>
      <c r="Q46" s="253"/>
      <c r="R46" s="255"/>
      <c r="S46" s="253"/>
      <c r="T46" s="255"/>
    </row>
    <row r="47" spans="1:20" ht="60.6" customHeight="1" x14ac:dyDescent="0.25">
      <c r="A47" s="261">
        <v>15</v>
      </c>
      <c r="B47" s="270" t="s">
        <v>232</v>
      </c>
      <c r="C47" s="270" t="s">
        <v>761</v>
      </c>
      <c r="D47" s="252" t="s">
        <v>762</v>
      </c>
      <c r="E47" s="426" t="s">
        <v>764</v>
      </c>
      <c r="F47" s="425">
        <v>27</v>
      </c>
      <c r="G47" s="424" t="s">
        <v>763</v>
      </c>
      <c r="H47" s="258">
        <v>44131</v>
      </c>
      <c r="I47" s="424" t="s">
        <v>611</v>
      </c>
      <c r="J47" s="64" t="s">
        <v>765</v>
      </c>
      <c r="K47" s="137" t="s">
        <v>152</v>
      </c>
      <c r="L47" s="37" t="s">
        <v>199</v>
      </c>
      <c r="M47" s="256">
        <v>87</v>
      </c>
      <c r="N47" s="409">
        <v>989404.57</v>
      </c>
      <c r="O47" s="252">
        <v>840993.87</v>
      </c>
      <c r="P47" s="254">
        <v>0.85</v>
      </c>
      <c r="Q47" s="252">
        <v>128612.72</v>
      </c>
      <c r="R47" s="254">
        <v>0.13</v>
      </c>
      <c r="S47" s="252">
        <v>19797.98</v>
      </c>
      <c r="T47" s="370">
        <v>0.02</v>
      </c>
    </row>
    <row r="48" spans="1:20" ht="60.6" customHeight="1" x14ac:dyDescent="0.25">
      <c r="A48" s="261"/>
      <c r="B48" s="271"/>
      <c r="C48" s="271"/>
      <c r="D48" s="253"/>
      <c r="E48" s="426"/>
      <c r="F48" s="425"/>
      <c r="G48" s="424"/>
      <c r="H48" s="424"/>
      <c r="I48" s="424"/>
      <c r="J48" s="64" t="s">
        <v>766</v>
      </c>
      <c r="K48" s="137" t="s">
        <v>128</v>
      </c>
      <c r="L48" s="37" t="s">
        <v>283</v>
      </c>
      <c r="M48" s="257"/>
      <c r="N48" s="411"/>
      <c r="O48" s="253"/>
      <c r="P48" s="255"/>
      <c r="Q48" s="253"/>
      <c r="R48" s="255"/>
      <c r="S48" s="253"/>
      <c r="T48" s="371"/>
    </row>
    <row r="49" spans="1:20" ht="58.2" customHeight="1" x14ac:dyDescent="0.25">
      <c r="A49" s="261">
        <v>16</v>
      </c>
      <c r="B49" s="261" t="s">
        <v>232</v>
      </c>
      <c r="C49" s="270" t="s">
        <v>774</v>
      </c>
      <c r="D49" s="398" t="s">
        <v>775</v>
      </c>
      <c r="E49" s="426" t="s">
        <v>778</v>
      </c>
      <c r="F49" s="425">
        <v>36</v>
      </c>
      <c r="G49" s="424" t="s">
        <v>770</v>
      </c>
      <c r="H49" s="258">
        <v>44407</v>
      </c>
      <c r="I49" s="424" t="s">
        <v>611</v>
      </c>
      <c r="J49" s="64" t="s">
        <v>686</v>
      </c>
      <c r="K49" s="143" t="s">
        <v>152</v>
      </c>
      <c r="L49" s="37" t="s">
        <v>112</v>
      </c>
      <c r="M49" s="256">
        <v>87</v>
      </c>
      <c r="N49" s="409">
        <v>854258.98</v>
      </c>
      <c r="O49" s="252">
        <v>726120.12</v>
      </c>
      <c r="P49" s="254">
        <v>0.85</v>
      </c>
      <c r="Q49" s="252">
        <v>111045.15</v>
      </c>
      <c r="R49" s="254">
        <v>0.13</v>
      </c>
      <c r="S49" s="252">
        <v>17093.71</v>
      </c>
      <c r="T49" s="370">
        <v>0.02</v>
      </c>
    </row>
    <row r="50" spans="1:20" ht="84.75" customHeight="1" x14ac:dyDescent="0.25">
      <c r="A50" s="261"/>
      <c r="B50" s="261"/>
      <c r="C50" s="329"/>
      <c r="D50" s="398"/>
      <c r="E50" s="426"/>
      <c r="F50" s="425"/>
      <c r="G50" s="424"/>
      <c r="H50" s="424"/>
      <c r="I50" s="424"/>
      <c r="J50" s="64" t="s">
        <v>776</v>
      </c>
      <c r="K50" s="143" t="s">
        <v>128</v>
      </c>
      <c r="L50" s="37" t="s">
        <v>259</v>
      </c>
      <c r="M50" s="267"/>
      <c r="N50" s="410"/>
      <c r="O50" s="266"/>
      <c r="P50" s="265"/>
      <c r="Q50" s="266"/>
      <c r="R50" s="265"/>
      <c r="S50" s="266"/>
      <c r="T50" s="372"/>
    </row>
    <row r="51" spans="1:20" ht="76.5" customHeight="1" x14ac:dyDescent="0.25">
      <c r="A51" s="261"/>
      <c r="B51" s="261"/>
      <c r="C51" s="271"/>
      <c r="D51" s="398"/>
      <c r="E51" s="426"/>
      <c r="F51" s="425"/>
      <c r="G51" s="424"/>
      <c r="H51" s="424"/>
      <c r="I51" s="424"/>
      <c r="J51" s="64" t="s">
        <v>777</v>
      </c>
      <c r="K51" s="143" t="s">
        <v>128</v>
      </c>
      <c r="L51" s="37" t="s">
        <v>259</v>
      </c>
      <c r="M51" s="257"/>
      <c r="N51" s="411"/>
      <c r="O51" s="253"/>
      <c r="P51" s="255"/>
      <c r="Q51" s="253"/>
      <c r="R51" s="255"/>
      <c r="S51" s="253"/>
      <c r="T51" s="371"/>
    </row>
    <row r="52" spans="1:20" ht="59.4" customHeight="1" x14ac:dyDescent="0.25">
      <c r="A52" s="261">
        <v>17</v>
      </c>
      <c r="B52" s="261" t="s">
        <v>232</v>
      </c>
      <c r="C52" s="270" t="s">
        <v>846</v>
      </c>
      <c r="D52" s="398" t="s">
        <v>847</v>
      </c>
      <c r="E52" s="426" t="s">
        <v>850</v>
      </c>
      <c r="F52" s="425">
        <v>57</v>
      </c>
      <c r="G52" s="424" t="s">
        <v>848</v>
      </c>
      <c r="H52" s="258">
        <v>45070</v>
      </c>
      <c r="I52" s="424" t="s">
        <v>612</v>
      </c>
      <c r="J52" s="64" t="s">
        <v>849</v>
      </c>
      <c r="K52" s="154" t="s">
        <v>128</v>
      </c>
      <c r="L52" s="37" t="s">
        <v>110</v>
      </c>
      <c r="M52" s="256">
        <v>87</v>
      </c>
      <c r="N52" s="409">
        <v>916047.52</v>
      </c>
      <c r="O52" s="252">
        <v>778640.38</v>
      </c>
      <c r="P52" s="254">
        <v>0.85</v>
      </c>
      <c r="Q52" s="252">
        <v>119077.03</v>
      </c>
      <c r="R52" s="254">
        <v>0.13</v>
      </c>
      <c r="S52" s="252">
        <v>18330.11</v>
      </c>
      <c r="T52" s="370">
        <v>0.03</v>
      </c>
    </row>
    <row r="53" spans="1:20" ht="59.4" customHeight="1" x14ac:dyDescent="0.25">
      <c r="A53" s="261"/>
      <c r="B53" s="261"/>
      <c r="C53" s="271"/>
      <c r="D53" s="398"/>
      <c r="E53" s="426"/>
      <c r="F53" s="425"/>
      <c r="G53" s="424"/>
      <c r="H53" s="424"/>
      <c r="I53" s="424"/>
      <c r="J53" s="64" t="s">
        <v>662</v>
      </c>
      <c r="K53" s="154" t="s">
        <v>152</v>
      </c>
      <c r="L53" s="37" t="s">
        <v>64</v>
      </c>
      <c r="M53" s="257"/>
      <c r="N53" s="411"/>
      <c r="O53" s="253"/>
      <c r="P53" s="255"/>
      <c r="Q53" s="253"/>
      <c r="R53" s="255"/>
      <c r="S53" s="253"/>
      <c r="T53" s="371"/>
    </row>
    <row r="54" spans="1:20" ht="14.4" x14ac:dyDescent="0.25">
      <c r="A54" s="261">
        <v>18</v>
      </c>
      <c r="B54" s="261" t="s">
        <v>232</v>
      </c>
      <c r="C54" s="270" t="s">
        <v>891</v>
      </c>
      <c r="D54" s="398" t="s">
        <v>892</v>
      </c>
      <c r="E54" s="426" t="s">
        <v>896</v>
      </c>
      <c r="F54" s="425">
        <v>18</v>
      </c>
      <c r="G54" s="424" t="s">
        <v>887</v>
      </c>
      <c r="H54" s="424" t="s">
        <v>888</v>
      </c>
      <c r="I54" s="424" t="s">
        <v>611</v>
      </c>
      <c r="J54" s="64" t="s">
        <v>889</v>
      </c>
      <c r="K54" s="159" t="s">
        <v>128</v>
      </c>
      <c r="L54" s="37" t="s">
        <v>103</v>
      </c>
      <c r="M54" s="346">
        <v>87</v>
      </c>
      <c r="N54" s="409">
        <v>348921.03</v>
      </c>
      <c r="O54" s="252">
        <v>296582.84999999998</v>
      </c>
      <c r="P54" s="254">
        <v>0.85</v>
      </c>
      <c r="Q54" s="252">
        <v>47173.75</v>
      </c>
      <c r="R54" s="254">
        <v>0.13</v>
      </c>
      <c r="S54" s="252">
        <v>5164.43</v>
      </c>
      <c r="T54" s="370">
        <v>0.02</v>
      </c>
    </row>
    <row r="55" spans="1:20" ht="43.2" x14ac:dyDescent="0.25">
      <c r="A55" s="261"/>
      <c r="B55" s="261"/>
      <c r="C55" s="329"/>
      <c r="D55" s="398"/>
      <c r="E55" s="426"/>
      <c r="F55" s="425"/>
      <c r="G55" s="424"/>
      <c r="H55" s="424"/>
      <c r="I55" s="424"/>
      <c r="J55" s="64" t="s">
        <v>893</v>
      </c>
      <c r="K55" s="159" t="s">
        <v>152</v>
      </c>
      <c r="L55" s="37" t="s">
        <v>409</v>
      </c>
      <c r="M55" s="364"/>
      <c r="N55" s="410"/>
      <c r="O55" s="266"/>
      <c r="P55" s="265"/>
      <c r="Q55" s="266"/>
      <c r="R55" s="265"/>
      <c r="S55" s="266"/>
      <c r="T55" s="372"/>
    </row>
    <row r="56" spans="1:20" ht="28.8" x14ac:dyDescent="0.25">
      <c r="A56" s="261"/>
      <c r="B56" s="261"/>
      <c r="C56" s="329"/>
      <c r="D56" s="398"/>
      <c r="E56" s="426"/>
      <c r="F56" s="425"/>
      <c r="G56" s="424"/>
      <c r="H56" s="424"/>
      <c r="I56" s="424"/>
      <c r="J56" s="64" t="s">
        <v>894</v>
      </c>
      <c r="K56" s="159" t="s">
        <v>128</v>
      </c>
      <c r="L56" s="37" t="s">
        <v>103</v>
      </c>
      <c r="M56" s="364"/>
      <c r="N56" s="410"/>
      <c r="O56" s="266"/>
      <c r="P56" s="265"/>
      <c r="Q56" s="266"/>
      <c r="R56" s="265"/>
      <c r="S56" s="266"/>
      <c r="T56" s="372"/>
    </row>
    <row r="57" spans="1:20" ht="14.4" x14ac:dyDescent="0.25">
      <c r="A57" s="261"/>
      <c r="B57" s="261"/>
      <c r="C57" s="271"/>
      <c r="D57" s="398"/>
      <c r="E57" s="426"/>
      <c r="F57" s="425"/>
      <c r="G57" s="424"/>
      <c r="H57" s="424"/>
      <c r="I57" s="424"/>
      <c r="J57" s="64" t="s">
        <v>895</v>
      </c>
      <c r="K57" s="159" t="s">
        <v>152</v>
      </c>
      <c r="L57" s="37" t="s">
        <v>164</v>
      </c>
      <c r="M57" s="347"/>
      <c r="N57" s="411"/>
      <c r="O57" s="253"/>
      <c r="P57" s="255"/>
      <c r="Q57" s="253"/>
      <c r="R57" s="255"/>
      <c r="S57" s="253"/>
      <c r="T57" s="371"/>
    </row>
    <row r="58" spans="1:20" ht="31.95" customHeight="1" x14ac:dyDescent="0.25">
      <c r="A58" s="261">
        <v>19</v>
      </c>
      <c r="B58" s="261" t="s">
        <v>232</v>
      </c>
      <c r="C58" s="270" t="s">
        <v>902</v>
      </c>
      <c r="D58" s="398" t="s">
        <v>903</v>
      </c>
      <c r="E58" s="426" t="s">
        <v>907</v>
      </c>
      <c r="F58" s="425">
        <v>62</v>
      </c>
      <c r="G58" s="424" t="s">
        <v>899</v>
      </c>
      <c r="H58" s="258">
        <v>45235</v>
      </c>
      <c r="I58" s="424" t="s">
        <v>612</v>
      </c>
      <c r="J58" s="64" t="s">
        <v>904</v>
      </c>
      <c r="K58" s="159" t="s">
        <v>128</v>
      </c>
      <c r="L58" s="37" t="s">
        <v>103</v>
      </c>
      <c r="M58" s="346">
        <v>87</v>
      </c>
      <c r="N58" s="409">
        <v>949799.45</v>
      </c>
      <c r="O58" s="252">
        <v>807329.52</v>
      </c>
      <c r="P58" s="254">
        <v>0.85</v>
      </c>
      <c r="Q58" s="252">
        <v>123464.46</v>
      </c>
      <c r="R58" s="254">
        <v>0.13</v>
      </c>
      <c r="S58" s="252">
        <v>19005.47</v>
      </c>
      <c r="T58" s="370">
        <v>0.02</v>
      </c>
    </row>
    <row r="59" spans="1:20" ht="39" customHeight="1" x14ac:dyDescent="0.25">
      <c r="A59" s="261"/>
      <c r="B59" s="261"/>
      <c r="C59" s="329"/>
      <c r="D59" s="398"/>
      <c r="E59" s="426"/>
      <c r="F59" s="425"/>
      <c r="G59" s="424"/>
      <c r="H59" s="424"/>
      <c r="I59" s="424"/>
      <c r="J59" s="64" t="s">
        <v>905</v>
      </c>
      <c r="K59" s="159" t="s">
        <v>152</v>
      </c>
      <c r="L59" s="37" t="s">
        <v>199</v>
      </c>
      <c r="M59" s="364"/>
      <c r="N59" s="410"/>
      <c r="O59" s="266"/>
      <c r="P59" s="265"/>
      <c r="Q59" s="266"/>
      <c r="R59" s="265"/>
      <c r="S59" s="266"/>
      <c r="T59" s="372"/>
    </row>
    <row r="60" spans="1:20" ht="57.6" x14ac:dyDescent="0.25">
      <c r="A60" s="261"/>
      <c r="B60" s="261"/>
      <c r="C60" s="271"/>
      <c r="D60" s="398"/>
      <c r="E60" s="426"/>
      <c r="F60" s="425"/>
      <c r="G60" s="424"/>
      <c r="H60" s="424"/>
      <c r="I60" s="424"/>
      <c r="J60" s="64" t="s">
        <v>906</v>
      </c>
      <c r="K60" s="159" t="s">
        <v>128</v>
      </c>
      <c r="L60" s="37" t="s">
        <v>103</v>
      </c>
      <c r="M60" s="347"/>
      <c r="N60" s="411"/>
      <c r="O60" s="253"/>
      <c r="P60" s="255"/>
      <c r="Q60" s="253"/>
      <c r="R60" s="255"/>
      <c r="S60" s="253"/>
      <c r="T60" s="371"/>
    </row>
    <row r="61" spans="1:20" ht="14.4" x14ac:dyDescent="0.25">
      <c r="A61" s="261">
        <v>20</v>
      </c>
      <c r="B61" s="261" t="s">
        <v>232</v>
      </c>
      <c r="C61" s="270" t="s">
        <v>923</v>
      </c>
      <c r="D61" s="398" t="s">
        <v>924</v>
      </c>
      <c r="E61" s="426" t="s">
        <v>930</v>
      </c>
      <c r="F61" s="425" t="s">
        <v>925</v>
      </c>
      <c r="G61" s="424" t="s">
        <v>926</v>
      </c>
      <c r="H61" s="424" t="s">
        <v>927</v>
      </c>
      <c r="I61" s="424" t="s">
        <v>611</v>
      </c>
      <c r="J61" s="64" t="s">
        <v>928</v>
      </c>
      <c r="K61" s="159" t="s">
        <v>152</v>
      </c>
      <c r="L61" s="37" t="s">
        <v>126</v>
      </c>
      <c r="M61" s="346">
        <v>87</v>
      </c>
      <c r="N61" s="409">
        <v>910542.1</v>
      </c>
      <c r="O61" s="252">
        <v>773960.78</v>
      </c>
      <c r="P61" s="254">
        <v>0.85</v>
      </c>
      <c r="Q61" s="252">
        <v>118361.38</v>
      </c>
      <c r="R61" s="254">
        <v>0.13</v>
      </c>
      <c r="S61" s="252">
        <v>18219.939999999999</v>
      </c>
      <c r="T61" s="370">
        <v>0.02</v>
      </c>
    </row>
    <row r="62" spans="1:20" ht="28.8" x14ac:dyDescent="0.25">
      <c r="A62" s="261"/>
      <c r="B62" s="261"/>
      <c r="C62" s="271"/>
      <c r="D62" s="398"/>
      <c r="E62" s="426"/>
      <c r="F62" s="425"/>
      <c r="G62" s="424"/>
      <c r="H62" s="424"/>
      <c r="I62" s="424"/>
      <c r="J62" s="64" t="s">
        <v>929</v>
      </c>
      <c r="K62" s="159" t="s">
        <v>128</v>
      </c>
      <c r="L62" s="37" t="s">
        <v>67</v>
      </c>
      <c r="M62" s="347"/>
      <c r="N62" s="411"/>
      <c r="O62" s="253"/>
      <c r="P62" s="255"/>
      <c r="Q62" s="253"/>
      <c r="R62" s="255"/>
      <c r="S62" s="253"/>
      <c r="T62" s="371"/>
    </row>
    <row r="63" spans="1:20" ht="14.4" x14ac:dyDescent="0.25">
      <c r="A63" s="261">
        <v>21</v>
      </c>
      <c r="B63" s="261" t="s">
        <v>232</v>
      </c>
      <c r="C63" s="270" t="s">
        <v>957</v>
      </c>
      <c r="D63" s="398" t="s">
        <v>958</v>
      </c>
      <c r="E63" s="426" t="s">
        <v>962</v>
      </c>
      <c r="F63" s="425">
        <v>50</v>
      </c>
      <c r="G63" s="424" t="s">
        <v>944</v>
      </c>
      <c r="H63" s="258">
        <v>44876</v>
      </c>
      <c r="I63" s="424" t="s">
        <v>611</v>
      </c>
      <c r="J63" s="64" t="s">
        <v>959</v>
      </c>
      <c r="K63" s="165" t="s">
        <v>152</v>
      </c>
      <c r="L63" s="37" t="s">
        <v>164</v>
      </c>
      <c r="M63" s="346">
        <v>87</v>
      </c>
      <c r="N63" s="409">
        <v>998815.75</v>
      </c>
      <c r="O63" s="252">
        <v>848993.36</v>
      </c>
      <c r="P63" s="254">
        <v>0.85</v>
      </c>
      <c r="Q63" s="252">
        <v>129836.11</v>
      </c>
      <c r="R63" s="254">
        <v>0.13</v>
      </c>
      <c r="S63" s="252">
        <v>19986.28</v>
      </c>
      <c r="T63" s="370">
        <v>0.02</v>
      </c>
    </row>
    <row r="64" spans="1:20" ht="43.2" x14ac:dyDescent="0.25">
      <c r="A64" s="261"/>
      <c r="B64" s="261"/>
      <c r="C64" s="329"/>
      <c r="D64" s="398"/>
      <c r="E64" s="426"/>
      <c r="F64" s="425"/>
      <c r="G64" s="424"/>
      <c r="H64" s="424"/>
      <c r="I64" s="424"/>
      <c r="J64" s="64" t="s">
        <v>960</v>
      </c>
      <c r="K64" s="165" t="s">
        <v>152</v>
      </c>
      <c r="L64" s="37" t="s">
        <v>160</v>
      </c>
      <c r="M64" s="364"/>
      <c r="N64" s="410"/>
      <c r="O64" s="266"/>
      <c r="P64" s="265"/>
      <c r="Q64" s="266"/>
      <c r="R64" s="265"/>
      <c r="S64" s="266"/>
      <c r="T64" s="372"/>
    </row>
    <row r="65" spans="1:20" ht="43.2" x14ac:dyDescent="0.25">
      <c r="A65" s="261"/>
      <c r="B65" s="261"/>
      <c r="C65" s="329"/>
      <c r="D65" s="398"/>
      <c r="E65" s="426"/>
      <c r="F65" s="425"/>
      <c r="G65" s="424"/>
      <c r="H65" s="424"/>
      <c r="I65" s="424"/>
      <c r="J65" s="64" t="s">
        <v>252</v>
      </c>
      <c r="K65" s="165" t="s">
        <v>128</v>
      </c>
      <c r="L65" s="37" t="s">
        <v>162</v>
      </c>
      <c r="M65" s="364"/>
      <c r="N65" s="410"/>
      <c r="O65" s="266"/>
      <c r="P65" s="265"/>
      <c r="Q65" s="266"/>
      <c r="R65" s="265"/>
      <c r="S65" s="266"/>
      <c r="T65" s="372"/>
    </row>
    <row r="66" spans="1:20" ht="43.2" x14ac:dyDescent="0.25">
      <c r="A66" s="261"/>
      <c r="B66" s="261"/>
      <c r="C66" s="271"/>
      <c r="D66" s="398"/>
      <c r="E66" s="426"/>
      <c r="F66" s="425"/>
      <c r="G66" s="424"/>
      <c r="H66" s="424"/>
      <c r="I66" s="424"/>
      <c r="J66" s="64" t="s">
        <v>961</v>
      </c>
      <c r="K66" s="165" t="s">
        <v>152</v>
      </c>
      <c r="L66" s="37" t="s">
        <v>160</v>
      </c>
      <c r="M66" s="347"/>
      <c r="N66" s="411"/>
      <c r="O66" s="253"/>
      <c r="P66" s="255"/>
      <c r="Q66" s="253"/>
      <c r="R66" s="255"/>
      <c r="S66" s="253"/>
      <c r="T66" s="371"/>
    </row>
    <row r="67" spans="1:20" ht="96" customHeight="1" x14ac:dyDescent="0.25">
      <c r="A67" s="261">
        <v>22</v>
      </c>
      <c r="B67" s="261" t="s">
        <v>232</v>
      </c>
      <c r="C67" s="270" t="s">
        <v>968</v>
      </c>
      <c r="D67" s="398" t="s">
        <v>969</v>
      </c>
      <c r="E67" s="428" t="s">
        <v>972</v>
      </c>
      <c r="F67" s="425">
        <v>48</v>
      </c>
      <c r="G67" s="424" t="s">
        <v>965</v>
      </c>
      <c r="H67" s="258">
        <v>44816</v>
      </c>
      <c r="I67" s="424" t="s">
        <v>611</v>
      </c>
      <c r="J67" s="64" t="s">
        <v>970</v>
      </c>
      <c r="K67" s="165" t="s">
        <v>152</v>
      </c>
      <c r="L67" s="37" t="s">
        <v>409</v>
      </c>
      <c r="M67" s="346">
        <v>87</v>
      </c>
      <c r="N67" s="409">
        <v>937151.73</v>
      </c>
      <c r="O67" s="252">
        <v>796578.96</v>
      </c>
      <c r="P67" s="254">
        <v>0.85</v>
      </c>
      <c r="Q67" s="252">
        <v>121820.37</v>
      </c>
      <c r="R67" s="254">
        <v>0.13</v>
      </c>
      <c r="S67" s="252">
        <v>18752.400000000001</v>
      </c>
      <c r="T67" s="370">
        <v>0.02</v>
      </c>
    </row>
    <row r="68" spans="1:20" ht="106.95" customHeight="1" x14ac:dyDescent="0.25">
      <c r="A68" s="261"/>
      <c r="B68" s="261"/>
      <c r="C68" s="271"/>
      <c r="D68" s="398"/>
      <c r="E68" s="426"/>
      <c r="F68" s="425"/>
      <c r="G68" s="424"/>
      <c r="H68" s="424"/>
      <c r="I68" s="424"/>
      <c r="J68" s="64" t="s">
        <v>971</v>
      </c>
      <c r="K68" s="165" t="s">
        <v>128</v>
      </c>
      <c r="L68" s="37" t="s">
        <v>140</v>
      </c>
      <c r="M68" s="347"/>
      <c r="N68" s="411"/>
      <c r="O68" s="253"/>
      <c r="P68" s="255"/>
      <c r="Q68" s="253"/>
      <c r="R68" s="255"/>
      <c r="S68" s="253"/>
      <c r="T68" s="371"/>
    </row>
    <row r="69" spans="1:20" ht="34.950000000000003" customHeight="1" x14ac:dyDescent="0.25">
      <c r="A69" s="261">
        <v>23</v>
      </c>
      <c r="B69" s="261" t="s">
        <v>232</v>
      </c>
      <c r="C69" s="270" t="s">
        <v>1012</v>
      </c>
      <c r="D69" s="398" t="s">
        <v>1013</v>
      </c>
      <c r="E69" s="426" t="s">
        <v>1016</v>
      </c>
      <c r="F69" s="425">
        <v>30</v>
      </c>
      <c r="G69" s="424" t="s">
        <v>1000</v>
      </c>
      <c r="H69" s="258">
        <v>44269</v>
      </c>
      <c r="I69" s="427" t="s">
        <v>611</v>
      </c>
      <c r="J69" s="64" t="s">
        <v>1015</v>
      </c>
      <c r="K69" s="165" t="s">
        <v>152</v>
      </c>
      <c r="L69" s="37" t="s">
        <v>64</v>
      </c>
      <c r="M69" s="346">
        <v>87</v>
      </c>
      <c r="N69" s="409">
        <v>987468.06</v>
      </c>
      <c r="O69" s="252">
        <v>839347.84</v>
      </c>
      <c r="P69" s="254">
        <v>0.85</v>
      </c>
      <c r="Q69" s="252">
        <v>128360.99</v>
      </c>
      <c r="R69" s="254">
        <v>0.13</v>
      </c>
      <c r="S69" s="252">
        <v>19759.23</v>
      </c>
      <c r="T69" s="370">
        <v>0.02</v>
      </c>
    </row>
    <row r="70" spans="1:20" ht="34.950000000000003" customHeight="1" x14ac:dyDescent="0.25">
      <c r="A70" s="261"/>
      <c r="B70" s="261"/>
      <c r="C70" s="271"/>
      <c r="D70" s="398"/>
      <c r="E70" s="426"/>
      <c r="F70" s="425"/>
      <c r="G70" s="424"/>
      <c r="H70" s="424"/>
      <c r="I70" s="427"/>
      <c r="J70" s="64" t="s">
        <v>1014</v>
      </c>
      <c r="K70" s="165" t="s">
        <v>128</v>
      </c>
      <c r="L70" s="37" t="s">
        <v>103</v>
      </c>
      <c r="M70" s="347"/>
      <c r="N70" s="411"/>
      <c r="O70" s="253"/>
      <c r="P70" s="255"/>
      <c r="Q70" s="253"/>
      <c r="R70" s="255"/>
      <c r="S70" s="253"/>
      <c r="T70" s="371"/>
    </row>
    <row r="71" spans="1:20" ht="52.95" customHeight="1" x14ac:dyDescent="0.25">
      <c r="A71" s="261">
        <v>24</v>
      </c>
      <c r="B71" s="261" t="s">
        <v>232</v>
      </c>
      <c r="C71" s="261" t="s">
        <v>1177</v>
      </c>
      <c r="D71" s="398" t="s">
        <v>1178</v>
      </c>
      <c r="E71" s="426" t="s">
        <v>1182</v>
      </c>
      <c r="F71" s="425">
        <v>45</v>
      </c>
      <c r="G71" s="424" t="s">
        <v>1179</v>
      </c>
      <c r="H71" s="258">
        <v>44907</v>
      </c>
      <c r="I71" s="424" t="s">
        <v>611</v>
      </c>
      <c r="J71" s="64" t="s">
        <v>1181</v>
      </c>
      <c r="K71" s="186" t="s">
        <v>152</v>
      </c>
      <c r="L71" s="37" t="s">
        <v>311</v>
      </c>
      <c r="M71" s="346">
        <v>87</v>
      </c>
      <c r="N71" s="409">
        <v>800216.17</v>
      </c>
      <c r="O71" s="252">
        <v>680183.74</v>
      </c>
      <c r="P71" s="254">
        <v>0.85</v>
      </c>
      <c r="Q71" s="252">
        <v>104020.1</v>
      </c>
      <c r="R71" s="254">
        <v>0.13</v>
      </c>
      <c r="S71" s="252">
        <v>16012.33</v>
      </c>
      <c r="T71" s="370">
        <v>0.02</v>
      </c>
    </row>
    <row r="72" spans="1:20" ht="52.95" customHeight="1" x14ac:dyDescent="0.25">
      <c r="A72" s="261"/>
      <c r="B72" s="261"/>
      <c r="C72" s="261"/>
      <c r="D72" s="398"/>
      <c r="E72" s="426"/>
      <c r="F72" s="425"/>
      <c r="G72" s="424"/>
      <c r="H72" s="424"/>
      <c r="I72" s="424"/>
      <c r="J72" s="64" t="s">
        <v>1180</v>
      </c>
      <c r="K72" s="186" t="s">
        <v>128</v>
      </c>
      <c r="L72" s="37" t="s">
        <v>103</v>
      </c>
      <c r="M72" s="347"/>
      <c r="N72" s="411"/>
      <c r="O72" s="253"/>
      <c r="P72" s="255"/>
      <c r="Q72" s="253"/>
      <c r="R72" s="255"/>
      <c r="S72" s="253"/>
      <c r="T72" s="371"/>
    </row>
    <row r="73" spans="1:20" ht="52.95" customHeight="1" x14ac:dyDescent="0.25">
      <c r="A73" s="270">
        <v>25</v>
      </c>
      <c r="B73" s="270" t="s">
        <v>232</v>
      </c>
      <c r="C73" s="270" t="s">
        <v>1216</v>
      </c>
      <c r="D73" s="252" t="s">
        <v>1217</v>
      </c>
      <c r="E73" s="421" t="s">
        <v>1218</v>
      </c>
      <c r="F73" s="415" t="s">
        <v>1260</v>
      </c>
      <c r="G73" s="277">
        <v>43725</v>
      </c>
      <c r="H73" s="277">
        <v>44408</v>
      </c>
      <c r="I73" s="412" t="s">
        <v>611</v>
      </c>
      <c r="J73" s="64" t="s">
        <v>839</v>
      </c>
      <c r="K73" s="201" t="s">
        <v>152</v>
      </c>
      <c r="L73" s="37" t="s">
        <v>126</v>
      </c>
      <c r="M73" s="346">
        <v>87</v>
      </c>
      <c r="N73" s="409">
        <v>348686.88</v>
      </c>
      <c r="O73" s="252">
        <v>296383.83</v>
      </c>
      <c r="P73" s="254">
        <v>0.85</v>
      </c>
      <c r="Q73" s="252">
        <v>45325.84</v>
      </c>
      <c r="R73" s="254">
        <v>0.13</v>
      </c>
      <c r="S73" s="252">
        <v>6977.21</v>
      </c>
      <c r="T73" s="254">
        <v>0.02</v>
      </c>
    </row>
    <row r="74" spans="1:20" ht="52.95" customHeight="1" x14ac:dyDescent="0.25">
      <c r="A74" s="329"/>
      <c r="B74" s="329"/>
      <c r="C74" s="329"/>
      <c r="D74" s="266"/>
      <c r="E74" s="422"/>
      <c r="F74" s="416"/>
      <c r="G74" s="413"/>
      <c r="H74" s="413"/>
      <c r="I74" s="413"/>
      <c r="J74" s="64" t="s">
        <v>1219</v>
      </c>
      <c r="K74" s="201" t="s">
        <v>128</v>
      </c>
      <c r="L74" s="37" t="s">
        <v>67</v>
      </c>
      <c r="M74" s="364"/>
      <c r="N74" s="410"/>
      <c r="O74" s="266"/>
      <c r="P74" s="265"/>
      <c r="Q74" s="266"/>
      <c r="R74" s="265"/>
      <c r="S74" s="266"/>
      <c r="T74" s="265"/>
    </row>
    <row r="75" spans="1:20" ht="62.4" customHeight="1" x14ac:dyDescent="0.25">
      <c r="A75" s="271"/>
      <c r="B75" s="271"/>
      <c r="C75" s="271"/>
      <c r="D75" s="253"/>
      <c r="E75" s="423"/>
      <c r="F75" s="417"/>
      <c r="G75" s="414"/>
      <c r="H75" s="414"/>
      <c r="I75" s="414"/>
      <c r="J75" s="64" t="s">
        <v>883</v>
      </c>
      <c r="K75" s="201" t="s">
        <v>152</v>
      </c>
      <c r="L75" s="37" t="s">
        <v>74</v>
      </c>
      <c r="M75" s="347"/>
      <c r="N75" s="411"/>
      <c r="O75" s="253"/>
      <c r="P75" s="255"/>
      <c r="Q75" s="253"/>
      <c r="R75" s="255"/>
      <c r="S75" s="253"/>
      <c r="T75" s="255"/>
    </row>
    <row r="76" spans="1:20" ht="76.5" customHeight="1" x14ac:dyDescent="0.25">
      <c r="A76" s="270">
        <v>26</v>
      </c>
      <c r="B76" s="270" t="s">
        <v>232</v>
      </c>
      <c r="C76" s="270" t="s">
        <v>1227</v>
      </c>
      <c r="D76" s="252" t="s">
        <v>1228</v>
      </c>
      <c r="E76" s="421" t="s">
        <v>1229</v>
      </c>
      <c r="F76" s="415">
        <v>19</v>
      </c>
      <c r="G76" s="277">
        <v>43809</v>
      </c>
      <c r="H76" s="277">
        <v>44386</v>
      </c>
      <c r="I76" s="412" t="s">
        <v>611</v>
      </c>
      <c r="J76" s="64" t="s">
        <v>1230</v>
      </c>
      <c r="K76" s="204" t="s">
        <v>152</v>
      </c>
      <c r="L76" s="37" t="s">
        <v>74</v>
      </c>
      <c r="M76" s="346">
        <v>87</v>
      </c>
      <c r="N76" s="409">
        <v>278390.69</v>
      </c>
      <c r="O76" s="252">
        <v>236632.07</v>
      </c>
      <c r="P76" s="254">
        <v>0.85</v>
      </c>
      <c r="Q76" s="252">
        <v>36188.03</v>
      </c>
      <c r="R76" s="254">
        <v>0.13</v>
      </c>
      <c r="S76" s="252">
        <v>5570.59</v>
      </c>
      <c r="T76" s="370">
        <v>0.02</v>
      </c>
    </row>
    <row r="77" spans="1:20" ht="76.5" customHeight="1" x14ac:dyDescent="0.25">
      <c r="A77" s="271"/>
      <c r="B77" s="271"/>
      <c r="C77" s="271"/>
      <c r="D77" s="253"/>
      <c r="E77" s="423"/>
      <c r="F77" s="417"/>
      <c r="G77" s="414"/>
      <c r="H77" s="414"/>
      <c r="I77" s="414"/>
      <c r="J77" s="64" t="s">
        <v>459</v>
      </c>
      <c r="K77" s="204" t="s">
        <v>128</v>
      </c>
      <c r="L77" s="37" t="s">
        <v>67</v>
      </c>
      <c r="M77" s="347"/>
      <c r="N77" s="411"/>
      <c r="O77" s="253"/>
      <c r="P77" s="255"/>
      <c r="Q77" s="253"/>
      <c r="R77" s="255"/>
      <c r="S77" s="253"/>
      <c r="T77" s="371"/>
    </row>
    <row r="78" spans="1:20" ht="41.25" customHeight="1" x14ac:dyDescent="0.25">
      <c r="A78" s="270">
        <v>27</v>
      </c>
      <c r="B78" s="270" t="s">
        <v>232</v>
      </c>
      <c r="C78" s="270" t="s">
        <v>1239</v>
      </c>
      <c r="D78" s="252" t="s">
        <v>1240</v>
      </c>
      <c r="E78" s="418" t="s">
        <v>1241</v>
      </c>
      <c r="F78" s="415">
        <v>36</v>
      </c>
      <c r="G78" s="277">
        <v>43977</v>
      </c>
      <c r="H78" s="277">
        <v>45071</v>
      </c>
      <c r="I78" s="412" t="s">
        <v>612</v>
      </c>
      <c r="J78" s="64" t="s">
        <v>828</v>
      </c>
      <c r="K78" s="208" t="s">
        <v>128</v>
      </c>
      <c r="L78" s="37" t="s">
        <v>259</v>
      </c>
      <c r="M78" s="346">
        <v>87</v>
      </c>
      <c r="N78" s="409">
        <v>994135.1</v>
      </c>
      <c r="O78" s="252">
        <v>845014.81</v>
      </c>
      <c r="P78" s="254">
        <v>0.85</v>
      </c>
      <c r="Q78" s="252">
        <v>129227.67</v>
      </c>
      <c r="R78" s="254">
        <v>0.13</v>
      </c>
      <c r="S78" s="252">
        <v>19892.62</v>
      </c>
      <c r="T78" s="370">
        <v>0.02</v>
      </c>
    </row>
    <row r="79" spans="1:20" ht="36.75" customHeight="1" x14ac:dyDescent="0.25">
      <c r="A79" s="329"/>
      <c r="B79" s="329"/>
      <c r="C79" s="329"/>
      <c r="D79" s="266"/>
      <c r="E79" s="419"/>
      <c r="F79" s="416"/>
      <c r="G79" s="413"/>
      <c r="H79" s="413"/>
      <c r="I79" s="413"/>
      <c r="J79" s="64" t="s">
        <v>1236</v>
      </c>
      <c r="K79" s="208" t="s">
        <v>152</v>
      </c>
      <c r="L79" s="37" t="s">
        <v>160</v>
      </c>
      <c r="M79" s="364"/>
      <c r="N79" s="410"/>
      <c r="O79" s="266"/>
      <c r="P79" s="265"/>
      <c r="Q79" s="266"/>
      <c r="R79" s="265"/>
      <c r="S79" s="266"/>
      <c r="T79" s="372"/>
    </row>
    <row r="80" spans="1:20" ht="34.5" customHeight="1" x14ac:dyDescent="0.25">
      <c r="A80" s="329"/>
      <c r="B80" s="329"/>
      <c r="C80" s="329"/>
      <c r="D80" s="266"/>
      <c r="E80" s="419"/>
      <c r="F80" s="416"/>
      <c r="G80" s="413"/>
      <c r="H80" s="413"/>
      <c r="I80" s="413"/>
      <c r="J80" s="64" t="s">
        <v>1237</v>
      </c>
      <c r="K80" s="208" t="s">
        <v>128</v>
      </c>
      <c r="L80" s="37" t="s">
        <v>259</v>
      </c>
      <c r="M80" s="364"/>
      <c r="N80" s="410"/>
      <c r="O80" s="266"/>
      <c r="P80" s="265"/>
      <c r="Q80" s="266"/>
      <c r="R80" s="265"/>
      <c r="S80" s="266"/>
      <c r="T80" s="372"/>
    </row>
    <row r="81" spans="1:22" ht="45" customHeight="1" x14ac:dyDescent="0.25">
      <c r="A81" s="329"/>
      <c r="B81" s="329"/>
      <c r="C81" s="329"/>
      <c r="D81" s="266"/>
      <c r="E81" s="419"/>
      <c r="F81" s="416"/>
      <c r="G81" s="413"/>
      <c r="H81" s="413"/>
      <c r="I81" s="413"/>
      <c r="J81" s="64" t="s">
        <v>1238</v>
      </c>
      <c r="K81" s="208" t="s">
        <v>152</v>
      </c>
      <c r="L81" s="37" t="s">
        <v>112</v>
      </c>
      <c r="M81" s="364"/>
      <c r="N81" s="410"/>
      <c r="O81" s="266"/>
      <c r="P81" s="265"/>
      <c r="Q81" s="266"/>
      <c r="R81" s="265"/>
      <c r="S81" s="266"/>
      <c r="T81" s="372"/>
    </row>
    <row r="82" spans="1:22" ht="43.2" x14ac:dyDescent="0.25">
      <c r="A82" s="271"/>
      <c r="B82" s="271"/>
      <c r="C82" s="271"/>
      <c r="D82" s="253"/>
      <c r="E82" s="420"/>
      <c r="F82" s="417"/>
      <c r="G82" s="414"/>
      <c r="H82" s="414"/>
      <c r="I82" s="414"/>
      <c r="J82" s="64" t="s">
        <v>1280</v>
      </c>
      <c r="K82" s="208" t="s">
        <v>152</v>
      </c>
      <c r="L82" s="37" t="s">
        <v>112</v>
      </c>
      <c r="M82" s="347"/>
      <c r="N82" s="411"/>
      <c r="O82" s="253"/>
      <c r="P82" s="255"/>
      <c r="Q82" s="253"/>
      <c r="R82" s="255"/>
      <c r="S82" s="253"/>
      <c r="T82" s="371"/>
    </row>
    <row r="83" spans="1:22" ht="87.75" customHeight="1" x14ac:dyDescent="0.25">
      <c r="A83" s="270">
        <v>28</v>
      </c>
      <c r="B83" s="270" t="s">
        <v>232</v>
      </c>
      <c r="C83" s="270" t="s">
        <v>1243</v>
      </c>
      <c r="D83" s="252" t="s">
        <v>1244</v>
      </c>
      <c r="E83" s="418" t="s">
        <v>1246</v>
      </c>
      <c r="F83" s="415">
        <v>36</v>
      </c>
      <c r="G83" s="277">
        <v>44033</v>
      </c>
      <c r="H83" s="277">
        <v>45127</v>
      </c>
      <c r="I83" s="412" t="s">
        <v>612</v>
      </c>
      <c r="J83" s="64" t="s">
        <v>702</v>
      </c>
      <c r="K83" s="209" t="s">
        <v>128</v>
      </c>
      <c r="L83" s="37" t="s">
        <v>67</v>
      </c>
      <c r="M83" s="346">
        <v>87</v>
      </c>
      <c r="N83" s="409">
        <v>941964.13</v>
      </c>
      <c r="O83" s="252">
        <v>800669.5</v>
      </c>
      <c r="P83" s="254">
        <v>0.85</v>
      </c>
      <c r="Q83" s="252">
        <v>122445.95</v>
      </c>
      <c r="R83" s="254">
        <v>0.13</v>
      </c>
      <c r="S83" s="252">
        <v>18848.68</v>
      </c>
      <c r="T83" s="370">
        <v>0.02</v>
      </c>
    </row>
    <row r="84" spans="1:22" ht="78" customHeight="1" x14ac:dyDescent="0.25">
      <c r="A84" s="329"/>
      <c r="B84" s="329"/>
      <c r="C84" s="329"/>
      <c r="D84" s="266"/>
      <c r="E84" s="419"/>
      <c r="F84" s="416"/>
      <c r="G84" s="413"/>
      <c r="H84" s="413"/>
      <c r="I84" s="413"/>
      <c r="J84" s="64" t="s">
        <v>119</v>
      </c>
      <c r="K84" s="209" t="s">
        <v>152</v>
      </c>
      <c r="L84" s="37" t="s">
        <v>126</v>
      </c>
      <c r="M84" s="364"/>
      <c r="N84" s="410"/>
      <c r="O84" s="266"/>
      <c r="P84" s="265"/>
      <c r="Q84" s="266"/>
      <c r="R84" s="265"/>
      <c r="S84" s="266"/>
      <c r="T84" s="372"/>
    </row>
    <row r="85" spans="1:22" ht="87.75" customHeight="1" x14ac:dyDescent="0.25">
      <c r="A85" s="329"/>
      <c r="B85" s="329"/>
      <c r="C85" s="329"/>
      <c r="D85" s="266"/>
      <c r="E85" s="419"/>
      <c r="F85" s="416"/>
      <c r="G85" s="413"/>
      <c r="H85" s="413"/>
      <c r="I85" s="413"/>
      <c r="J85" s="64" t="s">
        <v>668</v>
      </c>
      <c r="K85" s="209" t="s">
        <v>128</v>
      </c>
      <c r="L85" s="37" t="s">
        <v>67</v>
      </c>
      <c r="M85" s="364"/>
      <c r="N85" s="410"/>
      <c r="O85" s="266"/>
      <c r="P85" s="265"/>
      <c r="Q85" s="266"/>
      <c r="R85" s="265"/>
      <c r="S85" s="266"/>
      <c r="T85" s="372"/>
    </row>
    <row r="86" spans="1:22" ht="87.75" customHeight="1" x14ac:dyDescent="0.25">
      <c r="A86" s="271"/>
      <c r="B86" s="271"/>
      <c r="C86" s="271"/>
      <c r="D86" s="253"/>
      <c r="E86" s="420"/>
      <c r="F86" s="417"/>
      <c r="G86" s="414"/>
      <c r="H86" s="414"/>
      <c r="I86" s="414"/>
      <c r="J86" s="64" t="s">
        <v>1245</v>
      </c>
      <c r="K86" s="209" t="s">
        <v>128</v>
      </c>
      <c r="L86" s="37" t="s">
        <v>67</v>
      </c>
      <c r="M86" s="347"/>
      <c r="N86" s="411"/>
      <c r="O86" s="253"/>
      <c r="P86" s="255"/>
      <c r="Q86" s="253"/>
      <c r="R86" s="255"/>
      <c r="S86" s="253"/>
      <c r="T86" s="371"/>
    </row>
    <row r="87" spans="1:22" ht="42" customHeight="1" x14ac:dyDescent="0.25">
      <c r="A87" s="450" t="s">
        <v>228</v>
      </c>
      <c r="B87" s="451"/>
      <c r="C87" s="451"/>
      <c r="D87" s="451"/>
      <c r="E87" s="451"/>
      <c r="F87" s="451"/>
      <c r="G87" s="451"/>
      <c r="H87" s="451"/>
      <c r="I87" s="451"/>
      <c r="J87" s="451"/>
      <c r="K87" s="451"/>
      <c r="L87" s="452"/>
      <c r="M87" s="49"/>
      <c r="N87" s="50">
        <f>SUM(N8:N86)</f>
        <v>45587632.984705895</v>
      </c>
      <c r="O87" s="50">
        <f t="shared" ref="O87:S87" si="0">SUM(O8:O86)</f>
        <v>38749487.776500009</v>
      </c>
      <c r="P87" s="50"/>
      <c r="Q87" s="50">
        <f t="shared" si="0"/>
        <v>5928011.3811117653</v>
      </c>
      <c r="R87" s="50"/>
      <c r="S87" s="50">
        <f t="shared" si="0"/>
        <v>910133.82969411742</v>
      </c>
      <c r="T87" s="87"/>
    </row>
    <row r="88" spans="1:22" ht="21" customHeight="1" thickBot="1" x14ac:dyDescent="0.35">
      <c r="A88" s="400" t="s">
        <v>229</v>
      </c>
      <c r="B88" s="401"/>
      <c r="C88" s="401"/>
      <c r="D88" s="401"/>
      <c r="E88" s="401"/>
      <c r="F88" s="401"/>
      <c r="G88" s="401"/>
      <c r="H88" s="401"/>
      <c r="I88" s="401"/>
      <c r="J88" s="401"/>
      <c r="K88" s="401"/>
      <c r="L88" s="402"/>
      <c r="M88" s="29"/>
      <c r="N88" s="39">
        <f>N87</f>
        <v>45587632.984705895</v>
      </c>
      <c r="O88" s="39">
        <f>O87</f>
        <v>38749487.776500009</v>
      </c>
      <c r="P88" s="40"/>
      <c r="Q88" s="39">
        <f>Q87</f>
        <v>5928011.3811117653</v>
      </c>
      <c r="R88" s="40"/>
      <c r="S88" s="39">
        <f>S87</f>
        <v>910133.82969411742</v>
      </c>
      <c r="T88" s="31"/>
      <c r="U88" s="24"/>
      <c r="V88" s="24"/>
    </row>
    <row r="89" spans="1:22" x14ac:dyDescent="0.25">
      <c r="N89" s="24"/>
      <c r="O89" s="24"/>
    </row>
    <row r="90" spans="1:22" ht="17.399999999999999" customHeight="1" x14ac:dyDescent="0.25">
      <c r="A90" s="408" t="s">
        <v>1264</v>
      </c>
      <c r="B90" s="408"/>
      <c r="C90" s="408"/>
      <c r="D90" s="408"/>
      <c r="E90" s="408"/>
      <c r="F90" s="408"/>
      <c r="N90" s="24"/>
      <c r="O90" s="24"/>
    </row>
    <row r="91" spans="1:22" x14ac:dyDescent="0.25">
      <c r="A91" s="334" t="s">
        <v>1289</v>
      </c>
      <c r="B91" s="335"/>
      <c r="C91" s="335"/>
      <c r="D91" s="335"/>
      <c r="E91" s="335"/>
      <c r="F91" s="335"/>
      <c r="G91" s="335"/>
      <c r="H91" s="335"/>
      <c r="I91" s="335"/>
      <c r="J91" s="335"/>
      <c r="K91" s="335"/>
      <c r="L91" s="335"/>
      <c r="M91" s="335"/>
      <c r="N91" s="335"/>
      <c r="O91" s="335"/>
      <c r="P91" s="335"/>
      <c r="Q91" s="335"/>
      <c r="R91" s="335"/>
      <c r="S91" s="335"/>
      <c r="T91" s="335"/>
    </row>
    <row r="92" spans="1:22" ht="18.600000000000001" customHeight="1" x14ac:dyDescent="0.25">
      <c r="A92" s="335"/>
      <c r="B92" s="335"/>
      <c r="C92" s="335"/>
      <c r="D92" s="335"/>
      <c r="E92" s="335"/>
      <c r="F92" s="335"/>
      <c r="G92" s="335"/>
      <c r="H92" s="335"/>
      <c r="I92" s="335"/>
      <c r="J92" s="335"/>
      <c r="K92" s="335"/>
      <c r="L92" s="335"/>
      <c r="M92" s="335"/>
      <c r="N92" s="335"/>
      <c r="O92" s="335"/>
      <c r="P92" s="335"/>
      <c r="Q92" s="335"/>
      <c r="R92" s="335"/>
      <c r="S92" s="335"/>
      <c r="T92" s="335"/>
    </row>
    <row r="98" spans="17:20" x14ac:dyDescent="0.25">
      <c r="T98" s="24"/>
    </row>
    <row r="105" spans="17:20" x14ac:dyDescent="0.25">
      <c r="Q105" s="24"/>
    </row>
  </sheetData>
  <autoFilter ref="A1:T88"/>
  <mergeCells count="497">
    <mergeCell ref="T78:T82"/>
    <mergeCell ref="I78:I82"/>
    <mergeCell ref="B78:B82"/>
    <mergeCell ref="A78:A82"/>
    <mergeCell ref="M76:M77"/>
    <mergeCell ref="S78:S82"/>
    <mergeCell ref="R78:R82"/>
    <mergeCell ref="Q78:Q82"/>
    <mergeCell ref="P78:P82"/>
    <mergeCell ref="O78:O82"/>
    <mergeCell ref="N78:N82"/>
    <mergeCell ref="M78:M82"/>
    <mergeCell ref="N76:N77"/>
    <mergeCell ref="O76:O77"/>
    <mergeCell ref="P76:P77"/>
    <mergeCell ref="Q76:Q77"/>
    <mergeCell ref="R76:R77"/>
    <mergeCell ref="S76:S77"/>
    <mergeCell ref="T76:T77"/>
    <mergeCell ref="A76:A77"/>
    <mergeCell ref="B76:B77"/>
    <mergeCell ref="C76:C77"/>
    <mergeCell ref="D76:D77"/>
    <mergeCell ref="E76:E77"/>
    <mergeCell ref="I76:I77"/>
    <mergeCell ref="T73:T75"/>
    <mergeCell ref="S73:S75"/>
    <mergeCell ref="R73:R75"/>
    <mergeCell ref="Q73:Q75"/>
    <mergeCell ref="P73:P75"/>
    <mergeCell ref="O73:O75"/>
    <mergeCell ref="N73:N75"/>
    <mergeCell ref="M73:M75"/>
    <mergeCell ref="I73:I75"/>
    <mergeCell ref="B5:C5"/>
    <mergeCell ref="C8:C9"/>
    <mergeCell ref="H61:H62"/>
    <mergeCell ref="G61:G62"/>
    <mergeCell ref="F61:F62"/>
    <mergeCell ref="E61:E62"/>
    <mergeCell ref="D61:D62"/>
    <mergeCell ref="B61:B62"/>
    <mergeCell ref="A61:A62"/>
    <mergeCell ref="A49:A51"/>
    <mergeCell ref="H37:H38"/>
    <mergeCell ref="G37:G38"/>
    <mergeCell ref="F37:F38"/>
    <mergeCell ref="E37:E38"/>
    <mergeCell ref="D37:D38"/>
    <mergeCell ref="B37:B38"/>
    <mergeCell ref="A37:A38"/>
    <mergeCell ref="D30:D31"/>
    <mergeCell ref="B30:B31"/>
    <mergeCell ref="A30:A31"/>
    <mergeCell ref="H14:H16"/>
    <mergeCell ref="A10:A13"/>
    <mergeCell ref="B10:B13"/>
    <mergeCell ref="E8:E9"/>
    <mergeCell ref="H58:H60"/>
    <mergeCell ref="G58:G60"/>
    <mergeCell ref="F58:F60"/>
    <mergeCell ref="E58:E60"/>
    <mergeCell ref="D58:D60"/>
    <mergeCell ref="B58:B60"/>
    <mergeCell ref="A58:A60"/>
    <mergeCell ref="T61:T62"/>
    <mergeCell ref="S61:S62"/>
    <mergeCell ref="R61:R62"/>
    <mergeCell ref="Q61:Q62"/>
    <mergeCell ref="P61:P62"/>
    <mergeCell ref="O61:O62"/>
    <mergeCell ref="N61:N62"/>
    <mergeCell ref="M61:M62"/>
    <mergeCell ref="M58:M60"/>
    <mergeCell ref="T58:T60"/>
    <mergeCell ref="S58:S60"/>
    <mergeCell ref="R58:R60"/>
    <mergeCell ref="Q58:Q60"/>
    <mergeCell ref="P58:P60"/>
    <mergeCell ref="O58:O60"/>
    <mergeCell ref="N58:N60"/>
    <mergeCell ref="T54:T57"/>
    <mergeCell ref="S54:S57"/>
    <mergeCell ref="R54:R57"/>
    <mergeCell ref="Q54:Q57"/>
    <mergeCell ref="P54:P57"/>
    <mergeCell ref="O54:O57"/>
    <mergeCell ref="N54:N57"/>
    <mergeCell ref="M54:M57"/>
    <mergeCell ref="I61:I62"/>
    <mergeCell ref="I58:I60"/>
    <mergeCell ref="T49:T51"/>
    <mergeCell ref="T52:T53"/>
    <mergeCell ref="I49:I51"/>
    <mergeCell ref="H49:H51"/>
    <mergeCell ref="G49:G51"/>
    <mergeCell ref="F49:F51"/>
    <mergeCell ref="E49:E51"/>
    <mergeCell ref="D49:D51"/>
    <mergeCell ref="B49:B51"/>
    <mergeCell ref="S49:S51"/>
    <mergeCell ref="R49:R51"/>
    <mergeCell ref="Q49:Q51"/>
    <mergeCell ref="P49:P51"/>
    <mergeCell ref="O49:O51"/>
    <mergeCell ref="N49:N51"/>
    <mergeCell ref="M49:M51"/>
    <mergeCell ref="I52:I53"/>
    <mergeCell ref="H52:H53"/>
    <mergeCell ref="G52:G53"/>
    <mergeCell ref="F52:F53"/>
    <mergeCell ref="E52:E53"/>
    <mergeCell ref="D52:D53"/>
    <mergeCell ref="B52:B53"/>
    <mergeCell ref="C49:C51"/>
    <mergeCell ref="I44:I46"/>
    <mergeCell ref="H44:H46"/>
    <mergeCell ref="G44:G46"/>
    <mergeCell ref="F44:F46"/>
    <mergeCell ref="E44:E46"/>
    <mergeCell ref="D44:D46"/>
    <mergeCell ref="B44:B46"/>
    <mergeCell ref="A44:A46"/>
    <mergeCell ref="T44:T46"/>
    <mergeCell ref="S44:S46"/>
    <mergeCell ref="R44:R46"/>
    <mergeCell ref="Q44:Q46"/>
    <mergeCell ref="P44:P46"/>
    <mergeCell ref="O44:O46"/>
    <mergeCell ref="N44:N46"/>
    <mergeCell ref="M44:M46"/>
    <mergeCell ref="C44:C46"/>
    <mergeCell ref="I42:I43"/>
    <mergeCell ref="H42:H43"/>
    <mergeCell ref="G42:G43"/>
    <mergeCell ref="F42:F43"/>
    <mergeCell ref="E42:E43"/>
    <mergeCell ref="D42:D43"/>
    <mergeCell ref="B42:B43"/>
    <mergeCell ref="A42:A43"/>
    <mergeCell ref="T42:T43"/>
    <mergeCell ref="S42:S43"/>
    <mergeCell ref="R42:R43"/>
    <mergeCell ref="Q42:Q43"/>
    <mergeCell ref="P42:P43"/>
    <mergeCell ref="O42:O43"/>
    <mergeCell ref="N42:N43"/>
    <mergeCell ref="M42:M43"/>
    <mergeCell ref="C42:C43"/>
    <mergeCell ref="R27:R29"/>
    <mergeCell ref="S27:S29"/>
    <mergeCell ref="T27:T29"/>
    <mergeCell ref="M27:M29"/>
    <mergeCell ref="N27:N29"/>
    <mergeCell ref="I32:I33"/>
    <mergeCell ref="I34:I36"/>
    <mergeCell ref="I37:I38"/>
    <mergeCell ref="T37:T38"/>
    <mergeCell ref="S37:S38"/>
    <mergeCell ref="T30:T31"/>
    <mergeCell ref="S30:S31"/>
    <mergeCell ref="R30:R31"/>
    <mergeCell ref="Q30:Q31"/>
    <mergeCell ref="P30:P31"/>
    <mergeCell ref="O27:O29"/>
    <mergeCell ref="M34:M36"/>
    <mergeCell ref="M32:M33"/>
    <mergeCell ref="T34:T36"/>
    <mergeCell ref="S34:S36"/>
    <mergeCell ref="R34:R36"/>
    <mergeCell ref="Q34:Q36"/>
    <mergeCell ref="P34:P36"/>
    <mergeCell ref="T32:T33"/>
    <mergeCell ref="B24:B26"/>
    <mergeCell ref="A24:A26"/>
    <mergeCell ref="R24:R26"/>
    <mergeCell ref="Q24:Q26"/>
    <mergeCell ref="R37:R38"/>
    <mergeCell ref="Q37:Q38"/>
    <mergeCell ref="P37:P38"/>
    <mergeCell ref="O37:O38"/>
    <mergeCell ref="N37:N38"/>
    <mergeCell ref="M37:M38"/>
    <mergeCell ref="G30:G31"/>
    <mergeCell ref="F30:F31"/>
    <mergeCell ref="E30:E31"/>
    <mergeCell ref="O30:O31"/>
    <mergeCell ref="N30:N31"/>
    <mergeCell ref="M30:M31"/>
    <mergeCell ref="I30:I31"/>
    <mergeCell ref="H32:H33"/>
    <mergeCell ref="G32:G33"/>
    <mergeCell ref="F32:F33"/>
    <mergeCell ref="E32:E33"/>
    <mergeCell ref="O34:O36"/>
    <mergeCell ref="N34:N36"/>
    <mergeCell ref="Q27:Q29"/>
    <mergeCell ref="P14:P16"/>
    <mergeCell ref="Q14:Q16"/>
    <mergeCell ref="R14:R16"/>
    <mergeCell ref="S14:S16"/>
    <mergeCell ref="A87:L87"/>
    <mergeCell ref="A88:L88"/>
    <mergeCell ref="A91:T92"/>
    <mergeCell ref="O17:O20"/>
    <mergeCell ref="P17:P20"/>
    <mergeCell ref="Q17:Q20"/>
    <mergeCell ref="R17:R20"/>
    <mergeCell ref="S17:S20"/>
    <mergeCell ref="T17:T20"/>
    <mergeCell ref="H21:H23"/>
    <mergeCell ref="G21:G23"/>
    <mergeCell ref="F21:F23"/>
    <mergeCell ref="E21:E23"/>
    <mergeCell ref="D21:D23"/>
    <mergeCell ref="B21:B23"/>
    <mergeCell ref="A21:A23"/>
    <mergeCell ref="H30:H31"/>
    <mergeCell ref="A17:A20"/>
    <mergeCell ref="B17:B20"/>
    <mergeCell ref="N17:N20"/>
    <mergeCell ref="D17:D20"/>
    <mergeCell ref="E17:E20"/>
    <mergeCell ref="F17:F20"/>
    <mergeCell ref="G17:G20"/>
    <mergeCell ref="H17:H20"/>
    <mergeCell ref="M17:M20"/>
    <mergeCell ref="I10:I13"/>
    <mergeCell ref="I14:I16"/>
    <mergeCell ref="I17:I20"/>
    <mergeCell ref="D10:D13"/>
    <mergeCell ref="E10:E13"/>
    <mergeCell ref="G10:G13"/>
    <mergeCell ref="A14:A16"/>
    <mergeCell ref="B14:B16"/>
    <mergeCell ref="D14:D16"/>
    <mergeCell ref="E14:E16"/>
    <mergeCell ref="F14:F16"/>
    <mergeCell ref="G14:G16"/>
    <mergeCell ref="F10:F13"/>
    <mergeCell ref="S8:S9"/>
    <mergeCell ref="T8:T9"/>
    <mergeCell ref="C10:C13"/>
    <mergeCell ref="C14:C16"/>
    <mergeCell ref="M14:M16"/>
    <mergeCell ref="M10:M13"/>
    <mergeCell ref="H10:H13"/>
    <mergeCell ref="S10:S13"/>
    <mergeCell ref="T10:T13"/>
    <mergeCell ref="N10:N13"/>
    <mergeCell ref="O10:O13"/>
    <mergeCell ref="P10:P13"/>
    <mergeCell ref="Q10:Q13"/>
    <mergeCell ref="R10:R13"/>
    <mergeCell ref="T14:T16"/>
    <mergeCell ref="N14:N16"/>
    <mergeCell ref="O14:O16"/>
    <mergeCell ref="A6:T6"/>
    <mergeCell ref="A7:T7"/>
    <mergeCell ref="A8:A9"/>
    <mergeCell ref="B8:B9"/>
    <mergeCell ref="D8:D9"/>
    <mergeCell ref="F8:F9"/>
    <mergeCell ref="G8:G9"/>
    <mergeCell ref="H8:H9"/>
    <mergeCell ref="M8:M9"/>
    <mergeCell ref="N8:N9"/>
    <mergeCell ref="O8:O9"/>
    <mergeCell ref="P8:P9"/>
    <mergeCell ref="Q8:Q9"/>
    <mergeCell ref="R8:R9"/>
    <mergeCell ref="I8:I9"/>
    <mergeCell ref="N1:S1"/>
    <mergeCell ref="A1:A2"/>
    <mergeCell ref="B1:B2"/>
    <mergeCell ref="D1:D2"/>
    <mergeCell ref="E1:E2"/>
    <mergeCell ref="F1:F2"/>
    <mergeCell ref="G1:G2"/>
    <mergeCell ref="H1:H2"/>
    <mergeCell ref="J1:J2"/>
    <mergeCell ref="K1:K2"/>
    <mergeCell ref="L1:L2"/>
    <mergeCell ref="M1:M2"/>
    <mergeCell ref="I1:I2"/>
    <mergeCell ref="C1:C2"/>
    <mergeCell ref="H24:H26"/>
    <mergeCell ref="G24:G26"/>
    <mergeCell ref="F24:F26"/>
    <mergeCell ref="E24:E26"/>
    <mergeCell ref="D24:D26"/>
    <mergeCell ref="M21:M23"/>
    <mergeCell ref="T24:T26"/>
    <mergeCell ref="S24:S26"/>
    <mergeCell ref="T21:T23"/>
    <mergeCell ref="S21:S23"/>
    <mergeCell ref="R21:R23"/>
    <mergeCell ref="Q21:Q23"/>
    <mergeCell ref="P21:P23"/>
    <mergeCell ref="O21:O23"/>
    <mergeCell ref="N21:N23"/>
    <mergeCell ref="I21:I23"/>
    <mergeCell ref="I24:I26"/>
    <mergeCell ref="P24:P26"/>
    <mergeCell ref="O24:O26"/>
    <mergeCell ref="N24:N26"/>
    <mergeCell ref="M24:M26"/>
    <mergeCell ref="A27:A29"/>
    <mergeCell ref="B27:B29"/>
    <mergeCell ref="D27:D29"/>
    <mergeCell ref="E27:E29"/>
    <mergeCell ref="F27:F29"/>
    <mergeCell ref="G27:G29"/>
    <mergeCell ref="H27:H29"/>
    <mergeCell ref="P27:P29"/>
    <mergeCell ref="I27:I29"/>
    <mergeCell ref="D32:D33"/>
    <mergeCell ref="B32:B33"/>
    <mergeCell ref="A32:A33"/>
    <mergeCell ref="H34:H36"/>
    <mergeCell ref="G34:G36"/>
    <mergeCell ref="F34:F36"/>
    <mergeCell ref="E34:E36"/>
    <mergeCell ref="D34:D36"/>
    <mergeCell ref="B34:B36"/>
    <mergeCell ref="A34:A36"/>
    <mergeCell ref="S32:S33"/>
    <mergeCell ref="R32:R33"/>
    <mergeCell ref="Q32:Q33"/>
    <mergeCell ref="P32:P33"/>
    <mergeCell ref="O32:O33"/>
    <mergeCell ref="N32:N33"/>
    <mergeCell ref="H39:H41"/>
    <mergeCell ref="G39:G41"/>
    <mergeCell ref="F39:F41"/>
    <mergeCell ref="E39:E41"/>
    <mergeCell ref="D39:D41"/>
    <mergeCell ref="B39:B41"/>
    <mergeCell ref="A39:A41"/>
    <mergeCell ref="T39:T41"/>
    <mergeCell ref="S39:S41"/>
    <mergeCell ref="R39:R41"/>
    <mergeCell ref="Q39:Q41"/>
    <mergeCell ref="P39:P41"/>
    <mergeCell ref="O39:O41"/>
    <mergeCell ref="N39:N41"/>
    <mergeCell ref="M39:M41"/>
    <mergeCell ref="I39:I41"/>
    <mergeCell ref="T47:T48"/>
    <mergeCell ref="S47:S48"/>
    <mergeCell ref="R47:R48"/>
    <mergeCell ref="Q47:Q48"/>
    <mergeCell ref="P47:P48"/>
    <mergeCell ref="O47:O48"/>
    <mergeCell ref="N47:N48"/>
    <mergeCell ref="M47:M48"/>
    <mergeCell ref="C47:C48"/>
    <mergeCell ref="G54:G57"/>
    <mergeCell ref="I47:I48"/>
    <mergeCell ref="H47:H48"/>
    <mergeCell ref="G47:G48"/>
    <mergeCell ref="F47:F48"/>
    <mergeCell ref="E47:E48"/>
    <mergeCell ref="D47:D48"/>
    <mergeCell ref="B47:B48"/>
    <mergeCell ref="A47:A48"/>
    <mergeCell ref="F54:F57"/>
    <mergeCell ref="E54:E57"/>
    <mergeCell ref="D54:D57"/>
    <mergeCell ref="B54:B57"/>
    <mergeCell ref="A54:A57"/>
    <mergeCell ref="B67:B68"/>
    <mergeCell ref="A52:A53"/>
    <mergeCell ref="S52:S53"/>
    <mergeCell ref="R52:R53"/>
    <mergeCell ref="Q52:Q53"/>
    <mergeCell ref="P52:P53"/>
    <mergeCell ref="O52:O53"/>
    <mergeCell ref="N52:N53"/>
    <mergeCell ref="M52:M53"/>
    <mergeCell ref="I63:I66"/>
    <mergeCell ref="H63:H66"/>
    <mergeCell ref="G63:G66"/>
    <mergeCell ref="F63:F66"/>
    <mergeCell ref="E63:E66"/>
    <mergeCell ref="D63:D66"/>
    <mergeCell ref="B63:B66"/>
    <mergeCell ref="A63:A66"/>
    <mergeCell ref="C52:C53"/>
    <mergeCell ref="C54:C57"/>
    <mergeCell ref="C58:C60"/>
    <mergeCell ref="C61:C62"/>
    <mergeCell ref="C63:C66"/>
    <mergeCell ref="I54:I57"/>
    <mergeCell ref="H54:H57"/>
    <mergeCell ref="T63:T66"/>
    <mergeCell ref="S63:S66"/>
    <mergeCell ref="R63:R66"/>
    <mergeCell ref="Q63:Q66"/>
    <mergeCell ref="P63:P66"/>
    <mergeCell ref="O63:O66"/>
    <mergeCell ref="N63:N66"/>
    <mergeCell ref="M63:M66"/>
    <mergeCell ref="I67:I68"/>
    <mergeCell ref="T67:T68"/>
    <mergeCell ref="S67:S68"/>
    <mergeCell ref="R67:R68"/>
    <mergeCell ref="Q67:Q68"/>
    <mergeCell ref="P67:P68"/>
    <mergeCell ref="O67:O68"/>
    <mergeCell ref="N67:N68"/>
    <mergeCell ref="M67:M68"/>
    <mergeCell ref="A67:A68"/>
    <mergeCell ref="T69:T70"/>
    <mergeCell ref="S69:S70"/>
    <mergeCell ref="R69:R70"/>
    <mergeCell ref="Q69:Q70"/>
    <mergeCell ref="P69:P70"/>
    <mergeCell ref="O69:O70"/>
    <mergeCell ref="N69:N70"/>
    <mergeCell ref="M69:M70"/>
    <mergeCell ref="C69:C70"/>
    <mergeCell ref="C67:C68"/>
    <mergeCell ref="I69:I70"/>
    <mergeCell ref="H69:H70"/>
    <mergeCell ref="G69:G70"/>
    <mergeCell ref="F69:F70"/>
    <mergeCell ref="E69:E70"/>
    <mergeCell ref="D69:D70"/>
    <mergeCell ref="B69:B70"/>
    <mergeCell ref="A69:A70"/>
    <mergeCell ref="H67:H68"/>
    <mergeCell ref="G67:G68"/>
    <mergeCell ref="F67:F68"/>
    <mergeCell ref="E67:E68"/>
    <mergeCell ref="D67:D68"/>
    <mergeCell ref="C17:C20"/>
    <mergeCell ref="C21:C23"/>
    <mergeCell ref="C24:C26"/>
    <mergeCell ref="C27:C29"/>
    <mergeCell ref="C30:C31"/>
    <mergeCell ref="C32:C33"/>
    <mergeCell ref="C34:C36"/>
    <mergeCell ref="C37:C38"/>
    <mergeCell ref="C39:C41"/>
    <mergeCell ref="H78:H82"/>
    <mergeCell ref="G78:G82"/>
    <mergeCell ref="F78:F82"/>
    <mergeCell ref="E78:E82"/>
    <mergeCell ref="D78:D82"/>
    <mergeCell ref="C78:C82"/>
    <mergeCell ref="T71:T72"/>
    <mergeCell ref="S71:S72"/>
    <mergeCell ref="I71:I72"/>
    <mergeCell ref="H71:H72"/>
    <mergeCell ref="G71:G72"/>
    <mergeCell ref="F71:F72"/>
    <mergeCell ref="E71:E72"/>
    <mergeCell ref="D71:D72"/>
    <mergeCell ref="C71:C72"/>
    <mergeCell ref="R71:R72"/>
    <mergeCell ref="Q71:Q72"/>
    <mergeCell ref="P71:P72"/>
    <mergeCell ref="O71:O72"/>
    <mergeCell ref="N71:N72"/>
    <mergeCell ref="M71:M72"/>
    <mergeCell ref="F76:F77"/>
    <mergeCell ref="G76:G77"/>
    <mergeCell ref="H76:H77"/>
    <mergeCell ref="B71:B72"/>
    <mergeCell ref="A71:A72"/>
    <mergeCell ref="H73:H75"/>
    <mergeCell ref="G73:G75"/>
    <mergeCell ref="F73:F75"/>
    <mergeCell ref="E73:E75"/>
    <mergeCell ref="D73:D75"/>
    <mergeCell ref="C73:C75"/>
    <mergeCell ref="B73:B75"/>
    <mergeCell ref="A73:A75"/>
    <mergeCell ref="A90:F90"/>
    <mergeCell ref="T83:T86"/>
    <mergeCell ref="S83:S86"/>
    <mergeCell ref="R83:R86"/>
    <mergeCell ref="Q83:Q86"/>
    <mergeCell ref="P83:P86"/>
    <mergeCell ref="O83:O86"/>
    <mergeCell ref="N83:N86"/>
    <mergeCell ref="M83:M86"/>
    <mergeCell ref="I83:I86"/>
    <mergeCell ref="H83:H86"/>
    <mergeCell ref="G83:G86"/>
    <mergeCell ref="F83:F86"/>
    <mergeCell ref="E83:E86"/>
    <mergeCell ref="D83:D86"/>
    <mergeCell ref="C83:C86"/>
    <mergeCell ref="B83:B86"/>
    <mergeCell ref="A83:A86"/>
  </mergeCells>
  <pageMargins left="0.7" right="0.7" top="0.74" bottom="0.53" header="0.55000000000000004" footer="0.3"/>
  <pageSetup paperSize="9" scale="32" fitToHeight="0" orientation="landscape" r:id="rId1"/>
  <headerFooter>
    <oddHeader xml:space="preserve">&amp;C&amp;"Trebuchet MS,Bold"&amp;12List of contracted projects/Lista proiectelor contractate 
</oddHeader>
    <oddFooter>&amp;L&amp;P/&amp;N</oddFooter>
  </headerFooter>
  <rowBreaks count="2" manualBreakCount="2">
    <brk id="33" max="19" man="1"/>
    <brk id="62" max="19"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124"/>
  <sheetViews>
    <sheetView view="pageBreakPreview" zoomScale="85" zoomScaleNormal="100" zoomScaleSheetLayoutView="85" zoomScalePageLayoutView="82" workbookViewId="0">
      <selection sqref="A1:A2"/>
    </sheetView>
  </sheetViews>
  <sheetFormatPr defaultRowHeight="13.2" x14ac:dyDescent="0.25"/>
  <cols>
    <col min="1" max="1" width="11.33203125" style="2" customWidth="1"/>
    <col min="2" max="3" width="19.44140625" style="2" customWidth="1"/>
    <col min="4" max="4" width="38.88671875" style="21" customWidth="1"/>
    <col min="5" max="5" width="51.6640625" style="22" customWidth="1"/>
    <col min="6" max="6" width="22.5546875" style="2" customWidth="1"/>
    <col min="7" max="7" width="13.5546875" style="2" customWidth="1"/>
    <col min="8" max="8" width="14.109375" style="2" customWidth="1"/>
    <col min="9" max="9" width="16.5546875" style="2" customWidth="1"/>
    <col min="10" max="10" width="36.44140625" style="23" customWidth="1"/>
    <col min="11" max="11" width="12.88671875" style="2" customWidth="1"/>
    <col min="12" max="12" width="16.33203125" style="2" customWidth="1"/>
    <col min="13" max="13" width="18.44140625" style="2" customWidth="1"/>
    <col min="14" max="14" width="20.6640625" style="2" customWidth="1"/>
    <col min="15" max="15" width="25.109375" style="2" customWidth="1"/>
    <col min="16" max="16" width="10.109375" style="2" customWidth="1"/>
    <col min="17" max="17" width="18.33203125" style="2" customWidth="1"/>
    <col min="18" max="18" width="19.5546875" style="2" customWidth="1"/>
    <col min="19" max="19" width="18" style="2" customWidth="1"/>
    <col min="20" max="20" width="16.109375" style="2" customWidth="1"/>
    <col min="21" max="21" width="24.109375" style="2" customWidth="1"/>
    <col min="22" max="22" width="14" style="2" bestFit="1" customWidth="1"/>
    <col min="23" max="258" width="8.88671875" style="2"/>
    <col min="259" max="259" width="11.33203125" style="2" customWidth="1"/>
    <col min="260" max="260" width="19.44140625" style="2" customWidth="1"/>
    <col min="261" max="261" width="38.88671875" style="2" customWidth="1"/>
    <col min="262" max="262" width="34" style="2" customWidth="1"/>
    <col min="263" max="263" width="22.5546875" style="2" customWidth="1"/>
    <col min="264" max="264" width="13.5546875" style="2" customWidth="1"/>
    <col min="265" max="265" width="14.109375" style="2" customWidth="1"/>
    <col min="266" max="266" width="26.5546875" style="2" customWidth="1"/>
    <col min="267" max="267" width="12.88671875" style="2" customWidth="1"/>
    <col min="268" max="268" width="16.33203125" style="2" customWidth="1"/>
    <col min="269" max="269" width="18.44140625" style="2" customWidth="1"/>
    <col min="270" max="270" width="20.6640625" style="2" customWidth="1"/>
    <col min="271" max="271" width="25.109375" style="2" customWidth="1"/>
    <col min="272" max="272" width="10.109375" style="2" customWidth="1"/>
    <col min="273" max="273" width="22.109375" style="2" customWidth="1"/>
    <col min="274" max="274" width="19.5546875" style="2" customWidth="1"/>
    <col min="275" max="275" width="21.88671875" style="2" customWidth="1"/>
    <col min="276" max="276" width="16.109375" style="2" customWidth="1"/>
    <col min="277" max="277" width="24.109375" style="2" customWidth="1"/>
    <col min="278" max="278" width="14" style="2" bestFit="1" customWidth="1"/>
    <col min="279" max="514" width="8.88671875" style="2"/>
    <col min="515" max="515" width="11.33203125" style="2" customWidth="1"/>
    <col min="516" max="516" width="19.44140625" style="2" customWidth="1"/>
    <col min="517" max="517" width="38.88671875" style="2" customWidth="1"/>
    <col min="518" max="518" width="34" style="2" customWidth="1"/>
    <col min="519" max="519" width="22.5546875" style="2" customWidth="1"/>
    <col min="520" max="520" width="13.5546875" style="2" customWidth="1"/>
    <col min="521" max="521" width="14.109375" style="2" customWidth="1"/>
    <col min="522" max="522" width="26.5546875" style="2" customWidth="1"/>
    <col min="523" max="523" width="12.88671875" style="2" customWidth="1"/>
    <col min="524" max="524" width="16.33203125" style="2" customWidth="1"/>
    <col min="525" max="525" width="18.44140625" style="2" customWidth="1"/>
    <col min="526" max="526" width="20.6640625" style="2" customWidth="1"/>
    <col min="527" max="527" width="25.109375" style="2" customWidth="1"/>
    <col min="528" max="528" width="10.109375" style="2" customWidth="1"/>
    <col min="529" max="529" width="22.109375" style="2" customWidth="1"/>
    <col min="530" max="530" width="19.5546875" style="2" customWidth="1"/>
    <col min="531" max="531" width="21.88671875" style="2" customWidth="1"/>
    <col min="532" max="532" width="16.109375" style="2" customWidth="1"/>
    <col min="533" max="533" width="24.109375" style="2" customWidth="1"/>
    <col min="534" max="534" width="14" style="2" bestFit="1" customWidth="1"/>
    <col min="535" max="770" width="8.88671875" style="2"/>
    <col min="771" max="771" width="11.33203125" style="2" customWidth="1"/>
    <col min="772" max="772" width="19.44140625" style="2" customWidth="1"/>
    <col min="773" max="773" width="38.88671875" style="2" customWidth="1"/>
    <col min="774" max="774" width="34" style="2" customWidth="1"/>
    <col min="775" max="775" width="22.5546875" style="2" customWidth="1"/>
    <col min="776" max="776" width="13.5546875" style="2" customWidth="1"/>
    <col min="777" max="777" width="14.109375" style="2" customWidth="1"/>
    <col min="778" max="778" width="26.5546875" style="2" customWidth="1"/>
    <col min="779" max="779" width="12.88671875" style="2" customWidth="1"/>
    <col min="780" max="780" width="16.33203125" style="2" customWidth="1"/>
    <col min="781" max="781" width="18.44140625" style="2" customWidth="1"/>
    <col min="782" max="782" width="20.6640625" style="2" customWidth="1"/>
    <col min="783" max="783" width="25.109375" style="2" customWidth="1"/>
    <col min="784" max="784" width="10.109375" style="2" customWidth="1"/>
    <col min="785" max="785" width="22.109375" style="2" customWidth="1"/>
    <col min="786" max="786" width="19.5546875" style="2" customWidth="1"/>
    <col min="787" max="787" width="21.88671875" style="2" customWidth="1"/>
    <col min="788" max="788" width="16.109375" style="2" customWidth="1"/>
    <col min="789" max="789" width="24.109375" style="2" customWidth="1"/>
    <col min="790" max="790" width="14" style="2" bestFit="1" customWidth="1"/>
    <col min="791" max="1026" width="8.88671875" style="2"/>
    <col min="1027" max="1027" width="11.33203125" style="2" customWidth="1"/>
    <col min="1028" max="1028" width="19.44140625" style="2" customWidth="1"/>
    <col min="1029" max="1029" width="38.88671875" style="2" customWidth="1"/>
    <col min="1030" max="1030" width="34" style="2" customWidth="1"/>
    <col min="1031" max="1031" width="22.5546875" style="2" customWidth="1"/>
    <col min="1032" max="1032" width="13.5546875" style="2" customWidth="1"/>
    <col min="1033" max="1033" width="14.109375" style="2" customWidth="1"/>
    <col min="1034" max="1034" width="26.5546875" style="2" customWidth="1"/>
    <col min="1035" max="1035" width="12.88671875" style="2" customWidth="1"/>
    <col min="1036" max="1036" width="16.33203125" style="2" customWidth="1"/>
    <col min="1037" max="1037" width="18.44140625" style="2" customWidth="1"/>
    <col min="1038" max="1038" width="20.6640625" style="2" customWidth="1"/>
    <col min="1039" max="1039" width="25.109375" style="2" customWidth="1"/>
    <col min="1040" max="1040" width="10.109375" style="2" customWidth="1"/>
    <col min="1041" max="1041" width="22.109375" style="2" customWidth="1"/>
    <col min="1042" max="1042" width="19.5546875" style="2" customWidth="1"/>
    <col min="1043" max="1043" width="21.88671875" style="2" customWidth="1"/>
    <col min="1044" max="1044" width="16.109375" style="2" customWidth="1"/>
    <col min="1045" max="1045" width="24.109375" style="2" customWidth="1"/>
    <col min="1046" max="1046" width="14" style="2" bestFit="1" customWidth="1"/>
    <col min="1047" max="1282" width="8.88671875" style="2"/>
    <col min="1283" max="1283" width="11.33203125" style="2" customWidth="1"/>
    <col min="1284" max="1284" width="19.44140625" style="2" customWidth="1"/>
    <col min="1285" max="1285" width="38.88671875" style="2" customWidth="1"/>
    <col min="1286" max="1286" width="34" style="2" customWidth="1"/>
    <col min="1287" max="1287" width="22.5546875" style="2" customWidth="1"/>
    <col min="1288" max="1288" width="13.5546875" style="2" customWidth="1"/>
    <col min="1289" max="1289" width="14.109375" style="2" customWidth="1"/>
    <col min="1290" max="1290" width="26.5546875" style="2" customWidth="1"/>
    <col min="1291" max="1291" width="12.88671875" style="2" customWidth="1"/>
    <col min="1292" max="1292" width="16.33203125" style="2" customWidth="1"/>
    <col min="1293" max="1293" width="18.44140625" style="2" customWidth="1"/>
    <col min="1294" max="1294" width="20.6640625" style="2" customWidth="1"/>
    <col min="1295" max="1295" width="25.109375" style="2" customWidth="1"/>
    <col min="1296" max="1296" width="10.109375" style="2" customWidth="1"/>
    <col min="1297" max="1297" width="22.109375" style="2" customWidth="1"/>
    <col min="1298" max="1298" width="19.5546875" style="2" customWidth="1"/>
    <col min="1299" max="1299" width="21.88671875" style="2" customWidth="1"/>
    <col min="1300" max="1300" width="16.109375" style="2" customWidth="1"/>
    <col min="1301" max="1301" width="24.109375" style="2" customWidth="1"/>
    <col min="1302" max="1302" width="14" style="2" bestFit="1" customWidth="1"/>
    <col min="1303" max="1538" width="8.88671875" style="2"/>
    <col min="1539" max="1539" width="11.33203125" style="2" customWidth="1"/>
    <col min="1540" max="1540" width="19.44140625" style="2" customWidth="1"/>
    <col min="1541" max="1541" width="38.88671875" style="2" customWidth="1"/>
    <col min="1542" max="1542" width="34" style="2" customWidth="1"/>
    <col min="1543" max="1543" width="22.5546875" style="2" customWidth="1"/>
    <col min="1544" max="1544" width="13.5546875" style="2" customWidth="1"/>
    <col min="1545" max="1545" width="14.109375" style="2" customWidth="1"/>
    <col min="1546" max="1546" width="26.5546875" style="2" customWidth="1"/>
    <col min="1547" max="1547" width="12.88671875" style="2" customWidth="1"/>
    <col min="1548" max="1548" width="16.33203125" style="2" customWidth="1"/>
    <col min="1549" max="1549" width="18.44140625" style="2" customWidth="1"/>
    <col min="1550" max="1550" width="20.6640625" style="2" customWidth="1"/>
    <col min="1551" max="1551" width="25.109375" style="2" customWidth="1"/>
    <col min="1552" max="1552" width="10.109375" style="2" customWidth="1"/>
    <col min="1553" max="1553" width="22.109375" style="2" customWidth="1"/>
    <col min="1554" max="1554" width="19.5546875" style="2" customWidth="1"/>
    <col min="1555" max="1555" width="21.88671875" style="2" customWidth="1"/>
    <col min="1556" max="1556" width="16.109375" style="2" customWidth="1"/>
    <col min="1557" max="1557" width="24.109375" style="2" customWidth="1"/>
    <col min="1558" max="1558" width="14" style="2" bestFit="1" customWidth="1"/>
    <col min="1559" max="1794" width="8.88671875" style="2"/>
    <col min="1795" max="1795" width="11.33203125" style="2" customWidth="1"/>
    <col min="1796" max="1796" width="19.44140625" style="2" customWidth="1"/>
    <col min="1797" max="1797" width="38.88671875" style="2" customWidth="1"/>
    <col min="1798" max="1798" width="34" style="2" customWidth="1"/>
    <col min="1799" max="1799" width="22.5546875" style="2" customWidth="1"/>
    <col min="1800" max="1800" width="13.5546875" style="2" customWidth="1"/>
    <col min="1801" max="1801" width="14.109375" style="2" customWidth="1"/>
    <col min="1802" max="1802" width="26.5546875" style="2" customWidth="1"/>
    <col min="1803" max="1803" width="12.88671875" style="2" customWidth="1"/>
    <col min="1804" max="1804" width="16.33203125" style="2" customWidth="1"/>
    <col min="1805" max="1805" width="18.44140625" style="2" customWidth="1"/>
    <col min="1806" max="1806" width="20.6640625" style="2" customWidth="1"/>
    <col min="1807" max="1807" width="25.109375" style="2" customWidth="1"/>
    <col min="1808" max="1808" width="10.109375" style="2" customWidth="1"/>
    <col min="1809" max="1809" width="22.109375" style="2" customWidth="1"/>
    <col min="1810" max="1810" width="19.5546875" style="2" customWidth="1"/>
    <col min="1811" max="1811" width="21.88671875" style="2" customWidth="1"/>
    <col min="1812" max="1812" width="16.109375" style="2" customWidth="1"/>
    <col min="1813" max="1813" width="24.109375" style="2" customWidth="1"/>
    <col min="1814" max="1814" width="14" style="2" bestFit="1" customWidth="1"/>
    <col min="1815" max="2050" width="8.88671875" style="2"/>
    <col min="2051" max="2051" width="11.33203125" style="2" customWidth="1"/>
    <col min="2052" max="2052" width="19.44140625" style="2" customWidth="1"/>
    <col min="2053" max="2053" width="38.88671875" style="2" customWidth="1"/>
    <col min="2054" max="2054" width="34" style="2" customWidth="1"/>
    <col min="2055" max="2055" width="22.5546875" style="2" customWidth="1"/>
    <col min="2056" max="2056" width="13.5546875" style="2" customWidth="1"/>
    <col min="2057" max="2057" width="14.109375" style="2" customWidth="1"/>
    <col min="2058" max="2058" width="26.5546875" style="2" customWidth="1"/>
    <col min="2059" max="2059" width="12.88671875" style="2" customWidth="1"/>
    <col min="2060" max="2060" width="16.33203125" style="2" customWidth="1"/>
    <col min="2061" max="2061" width="18.44140625" style="2" customWidth="1"/>
    <col min="2062" max="2062" width="20.6640625" style="2" customWidth="1"/>
    <col min="2063" max="2063" width="25.109375" style="2" customWidth="1"/>
    <col min="2064" max="2064" width="10.109375" style="2" customWidth="1"/>
    <col min="2065" max="2065" width="22.109375" style="2" customWidth="1"/>
    <col min="2066" max="2066" width="19.5546875" style="2" customWidth="1"/>
    <col min="2067" max="2067" width="21.88671875" style="2" customWidth="1"/>
    <col min="2068" max="2068" width="16.109375" style="2" customWidth="1"/>
    <col min="2069" max="2069" width="24.109375" style="2" customWidth="1"/>
    <col min="2070" max="2070" width="14" style="2" bestFit="1" customWidth="1"/>
    <col min="2071" max="2306" width="8.88671875" style="2"/>
    <col min="2307" max="2307" width="11.33203125" style="2" customWidth="1"/>
    <col min="2308" max="2308" width="19.44140625" style="2" customWidth="1"/>
    <col min="2309" max="2309" width="38.88671875" style="2" customWidth="1"/>
    <col min="2310" max="2310" width="34" style="2" customWidth="1"/>
    <col min="2311" max="2311" width="22.5546875" style="2" customWidth="1"/>
    <col min="2312" max="2312" width="13.5546875" style="2" customWidth="1"/>
    <col min="2313" max="2313" width="14.109375" style="2" customWidth="1"/>
    <col min="2314" max="2314" width="26.5546875" style="2" customWidth="1"/>
    <col min="2315" max="2315" width="12.88671875" style="2" customWidth="1"/>
    <col min="2316" max="2316" width="16.33203125" style="2" customWidth="1"/>
    <col min="2317" max="2317" width="18.44140625" style="2" customWidth="1"/>
    <col min="2318" max="2318" width="20.6640625" style="2" customWidth="1"/>
    <col min="2319" max="2319" width="25.109375" style="2" customWidth="1"/>
    <col min="2320" max="2320" width="10.109375" style="2" customWidth="1"/>
    <col min="2321" max="2321" width="22.109375" style="2" customWidth="1"/>
    <col min="2322" max="2322" width="19.5546875" style="2" customWidth="1"/>
    <col min="2323" max="2323" width="21.88671875" style="2" customWidth="1"/>
    <col min="2324" max="2324" width="16.109375" style="2" customWidth="1"/>
    <col min="2325" max="2325" width="24.109375" style="2" customWidth="1"/>
    <col min="2326" max="2326" width="14" style="2" bestFit="1" customWidth="1"/>
    <col min="2327" max="2562" width="8.88671875" style="2"/>
    <col min="2563" max="2563" width="11.33203125" style="2" customWidth="1"/>
    <col min="2564" max="2564" width="19.44140625" style="2" customWidth="1"/>
    <col min="2565" max="2565" width="38.88671875" style="2" customWidth="1"/>
    <col min="2566" max="2566" width="34" style="2" customWidth="1"/>
    <col min="2567" max="2567" width="22.5546875" style="2" customWidth="1"/>
    <col min="2568" max="2568" width="13.5546875" style="2" customWidth="1"/>
    <col min="2569" max="2569" width="14.109375" style="2" customWidth="1"/>
    <col min="2570" max="2570" width="26.5546875" style="2" customWidth="1"/>
    <col min="2571" max="2571" width="12.88671875" style="2" customWidth="1"/>
    <col min="2572" max="2572" width="16.33203125" style="2" customWidth="1"/>
    <col min="2573" max="2573" width="18.44140625" style="2" customWidth="1"/>
    <col min="2574" max="2574" width="20.6640625" style="2" customWidth="1"/>
    <col min="2575" max="2575" width="25.109375" style="2" customWidth="1"/>
    <col min="2576" max="2576" width="10.109375" style="2" customWidth="1"/>
    <col min="2577" max="2577" width="22.109375" style="2" customWidth="1"/>
    <col min="2578" max="2578" width="19.5546875" style="2" customWidth="1"/>
    <col min="2579" max="2579" width="21.88671875" style="2" customWidth="1"/>
    <col min="2580" max="2580" width="16.109375" style="2" customWidth="1"/>
    <col min="2581" max="2581" width="24.109375" style="2" customWidth="1"/>
    <col min="2582" max="2582" width="14" style="2" bestFit="1" customWidth="1"/>
    <col min="2583" max="2818" width="8.88671875" style="2"/>
    <col min="2819" max="2819" width="11.33203125" style="2" customWidth="1"/>
    <col min="2820" max="2820" width="19.44140625" style="2" customWidth="1"/>
    <col min="2821" max="2821" width="38.88671875" style="2" customWidth="1"/>
    <col min="2822" max="2822" width="34" style="2" customWidth="1"/>
    <col min="2823" max="2823" width="22.5546875" style="2" customWidth="1"/>
    <col min="2824" max="2824" width="13.5546875" style="2" customWidth="1"/>
    <col min="2825" max="2825" width="14.109375" style="2" customWidth="1"/>
    <col min="2826" max="2826" width="26.5546875" style="2" customWidth="1"/>
    <col min="2827" max="2827" width="12.88671875" style="2" customWidth="1"/>
    <col min="2828" max="2828" width="16.33203125" style="2" customWidth="1"/>
    <col min="2829" max="2829" width="18.44140625" style="2" customWidth="1"/>
    <col min="2830" max="2830" width="20.6640625" style="2" customWidth="1"/>
    <col min="2831" max="2831" width="25.109375" style="2" customWidth="1"/>
    <col min="2832" max="2832" width="10.109375" style="2" customWidth="1"/>
    <col min="2833" max="2833" width="22.109375" style="2" customWidth="1"/>
    <col min="2834" max="2834" width="19.5546875" style="2" customWidth="1"/>
    <col min="2835" max="2835" width="21.88671875" style="2" customWidth="1"/>
    <col min="2836" max="2836" width="16.109375" style="2" customWidth="1"/>
    <col min="2837" max="2837" width="24.109375" style="2" customWidth="1"/>
    <col min="2838" max="2838" width="14" style="2" bestFit="1" customWidth="1"/>
    <col min="2839" max="3074" width="8.88671875" style="2"/>
    <col min="3075" max="3075" width="11.33203125" style="2" customWidth="1"/>
    <col min="3076" max="3076" width="19.44140625" style="2" customWidth="1"/>
    <col min="3077" max="3077" width="38.88671875" style="2" customWidth="1"/>
    <col min="3078" max="3078" width="34" style="2" customWidth="1"/>
    <col min="3079" max="3079" width="22.5546875" style="2" customWidth="1"/>
    <col min="3080" max="3080" width="13.5546875" style="2" customWidth="1"/>
    <col min="3081" max="3081" width="14.109375" style="2" customWidth="1"/>
    <col min="3082" max="3082" width="26.5546875" style="2" customWidth="1"/>
    <col min="3083" max="3083" width="12.88671875" style="2" customWidth="1"/>
    <col min="3084" max="3084" width="16.33203125" style="2" customWidth="1"/>
    <col min="3085" max="3085" width="18.44140625" style="2" customWidth="1"/>
    <col min="3086" max="3086" width="20.6640625" style="2" customWidth="1"/>
    <col min="3087" max="3087" width="25.109375" style="2" customWidth="1"/>
    <col min="3088" max="3088" width="10.109375" style="2" customWidth="1"/>
    <col min="3089" max="3089" width="22.109375" style="2" customWidth="1"/>
    <col min="3090" max="3090" width="19.5546875" style="2" customWidth="1"/>
    <col min="3091" max="3091" width="21.88671875" style="2" customWidth="1"/>
    <col min="3092" max="3092" width="16.109375" style="2" customWidth="1"/>
    <col min="3093" max="3093" width="24.109375" style="2" customWidth="1"/>
    <col min="3094" max="3094" width="14" style="2" bestFit="1" customWidth="1"/>
    <col min="3095" max="3330" width="8.88671875" style="2"/>
    <col min="3331" max="3331" width="11.33203125" style="2" customWidth="1"/>
    <col min="3332" max="3332" width="19.44140625" style="2" customWidth="1"/>
    <col min="3333" max="3333" width="38.88671875" style="2" customWidth="1"/>
    <col min="3334" max="3334" width="34" style="2" customWidth="1"/>
    <col min="3335" max="3335" width="22.5546875" style="2" customWidth="1"/>
    <col min="3336" max="3336" width="13.5546875" style="2" customWidth="1"/>
    <col min="3337" max="3337" width="14.109375" style="2" customWidth="1"/>
    <col min="3338" max="3338" width="26.5546875" style="2" customWidth="1"/>
    <col min="3339" max="3339" width="12.88671875" style="2" customWidth="1"/>
    <col min="3340" max="3340" width="16.33203125" style="2" customWidth="1"/>
    <col min="3341" max="3341" width="18.44140625" style="2" customWidth="1"/>
    <col min="3342" max="3342" width="20.6640625" style="2" customWidth="1"/>
    <col min="3343" max="3343" width="25.109375" style="2" customWidth="1"/>
    <col min="3344" max="3344" width="10.109375" style="2" customWidth="1"/>
    <col min="3345" max="3345" width="22.109375" style="2" customWidth="1"/>
    <col min="3346" max="3346" width="19.5546875" style="2" customWidth="1"/>
    <col min="3347" max="3347" width="21.88671875" style="2" customWidth="1"/>
    <col min="3348" max="3348" width="16.109375" style="2" customWidth="1"/>
    <col min="3349" max="3349" width="24.109375" style="2" customWidth="1"/>
    <col min="3350" max="3350" width="14" style="2" bestFit="1" customWidth="1"/>
    <col min="3351" max="3586" width="8.88671875" style="2"/>
    <col min="3587" max="3587" width="11.33203125" style="2" customWidth="1"/>
    <col min="3588" max="3588" width="19.44140625" style="2" customWidth="1"/>
    <col min="3589" max="3589" width="38.88671875" style="2" customWidth="1"/>
    <col min="3590" max="3590" width="34" style="2" customWidth="1"/>
    <col min="3591" max="3591" width="22.5546875" style="2" customWidth="1"/>
    <col min="3592" max="3592" width="13.5546875" style="2" customWidth="1"/>
    <col min="3593" max="3593" width="14.109375" style="2" customWidth="1"/>
    <col min="3594" max="3594" width="26.5546875" style="2" customWidth="1"/>
    <col min="3595" max="3595" width="12.88671875" style="2" customWidth="1"/>
    <col min="3596" max="3596" width="16.33203125" style="2" customWidth="1"/>
    <col min="3597" max="3597" width="18.44140625" style="2" customWidth="1"/>
    <col min="3598" max="3598" width="20.6640625" style="2" customWidth="1"/>
    <col min="3599" max="3599" width="25.109375" style="2" customWidth="1"/>
    <col min="3600" max="3600" width="10.109375" style="2" customWidth="1"/>
    <col min="3601" max="3601" width="22.109375" style="2" customWidth="1"/>
    <col min="3602" max="3602" width="19.5546875" style="2" customWidth="1"/>
    <col min="3603" max="3603" width="21.88671875" style="2" customWidth="1"/>
    <col min="3604" max="3604" width="16.109375" style="2" customWidth="1"/>
    <col min="3605" max="3605" width="24.109375" style="2" customWidth="1"/>
    <col min="3606" max="3606" width="14" style="2" bestFit="1" customWidth="1"/>
    <col min="3607" max="3842" width="8.88671875" style="2"/>
    <col min="3843" max="3843" width="11.33203125" style="2" customWidth="1"/>
    <col min="3844" max="3844" width="19.44140625" style="2" customWidth="1"/>
    <col min="3845" max="3845" width="38.88671875" style="2" customWidth="1"/>
    <col min="3846" max="3846" width="34" style="2" customWidth="1"/>
    <col min="3847" max="3847" width="22.5546875" style="2" customWidth="1"/>
    <col min="3848" max="3848" width="13.5546875" style="2" customWidth="1"/>
    <col min="3849" max="3849" width="14.109375" style="2" customWidth="1"/>
    <col min="3850" max="3850" width="26.5546875" style="2" customWidth="1"/>
    <col min="3851" max="3851" width="12.88671875" style="2" customWidth="1"/>
    <col min="3852" max="3852" width="16.33203125" style="2" customWidth="1"/>
    <col min="3853" max="3853" width="18.44140625" style="2" customWidth="1"/>
    <col min="3854" max="3854" width="20.6640625" style="2" customWidth="1"/>
    <col min="3855" max="3855" width="25.109375" style="2" customWidth="1"/>
    <col min="3856" max="3856" width="10.109375" style="2" customWidth="1"/>
    <col min="3857" max="3857" width="22.109375" style="2" customWidth="1"/>
    <col min="3858" max="3858" width="19.5546875" style="2" customWidth="1"/>
    <col min="3859" max="3859" width="21.88671875" style="2" customWidth="1"/>
    <col min="3860" max="3860" width="16.109375" style="2" customWidth="1"/>
    <col min="3861" max="3861" width="24.109375" style="2" customWidth="1"/>
    <col min="3862" max="3862" width="14" style="2" bestFit="1" customWidth="1"/>
    <col min="3863" max="4098" width="8.88671875" style="2"/>
    <col min="4099" max="4099" width="11.33203125" style="2" customWidth="1"/>
    <col min="4100" max="4100" width="19.44140625" style="2" customWidth="1"/>
    <col min="4101" max="4101" width="38.88671875" style="2" customWidth="1"/>
    <col min="4102" max="4102" width="34" style="2" customWidth="1"/>
    <col min="4103" max="4103" width="22.5546875" style="2" customWidth="1"/>
    <col min="4104" max="4104" width="13.5546875" style="2" customWidth="1"/>
    <col min="4105" max="4105" width="14.109375" style="2" customWidth="1"/>
    <col min="4106" max="4106" width="26.5546875" style="2" customWidth="1"/>
    <col min="4107" max="4107" width="12.88671875" style="2" customWidth="1"/>
    <col min="4108" max="4108" width="16.33203125" style="2" customWidth="1"/>
    <col min="4109" max="4109" width="18.44140625" style="2" customWidth="1"/>
    <col min="4110" max="4110" width="20.6640625" style="2" customWidth="1"/>
    <col min="4111" max="4111" width="25.109375" style="2" customWidth="1"/>
    <col min="4112" max="4112" width="10.109375" style="2" customWidth="1"/>
    <col min="4113" max="4113" width="22.109375" style="2" customWidth="1"/>
    <col min="4114" max="4114" width="19.5546875" style="2" customWidth="1"/>
    <col min="4115" max="4115" width="21.88671875" style="2" customWidth="1"/>
    <col min="4116" max="4116" width="16.109375" style="2" customWidth="1"/>
    <col min="4117" max="4117" width="24.109375" style="2" customWidth="1"/>
    <col min="4118" max="4118" width="14" style="2" bestFit="1" customWidth="1"/>
    <col min="4119" max="4354" width="8.88671875" style="2"/>
    <col min="4355" max="4355" width="11.33203125" style="2" customWidth="1"/>
    <col min="4356" max="4356" width="19.44140625" style="2" customWidth="1"/>
    <col min="4357" max="4357" width="38.88671875" style="2" customWidth="1"/>
    <col min="4358" max="4358" width="34" style="2" customWidth="1"/>
    <col min="4359" max="4359" width="22.5546875" style="2" customWidth="1"/>
    <col min="4360" max="4360" width="13.5546875" style="2" customWidth="1"/>
    <col min="4361" max="4361" width="14.109375" style="2" customWidth="1"/>
    <col min="4362" max="4362" width="26.5546875" style="2" customWidth="1"/>
    <col min="4363" max="4363" width="12.88671875" style="2" customWidth="1"/>
    <col min="4364" max="4364" width="16.33203125" style="2" customWidth="1"/>
    <col min="4365" max="4365" width="18.44140625" style="2" customWidth="1"/>
    <col min="4366" max="4366" width="20.6640625" style="2" customWidth="1"/>
    <col min="4367" max="4367" width="25.109375" style="2" customWidth="1"/>
    <col min="4368" max="4368" width="10.109375" style="2" customWidth="1"/>
    <col min="4369" max="4369" width="22.109375" style="2" customWidth="1"/>
    <col min="4370" max="4370" width="19.5546875" style="2" customWidth="1"/>
    <col min="4371" max="4371" width="21.88671875" style="2" customWidth="1"/>
    <col min="4372" max="4372" width="16.109375" style="2" customWidth="1"/>
    <col min="4373" max="4373" width="24.109375" style="2" customWidth="1"/>
    <col min="4374" max="4374" width="14" style="2" bestFit="1" customWidth="1"/>
    <col min="4375" max="4610" width="8.88671875" style="2"/>
    <col min="4611" max="4611" width="11.33203125" style="2" customWidth="1"/>
    <col min="4612" max="4612" width="19.44140625" style="2" customWidth="1"/>
    <col min="4613" max="4613" width="38.88671875" style="2" customWidth="1"/>
    <col min="4614" max="4614" width="34" style="2" customWidth="1"/>
    <col min="4615" max="4615" width="22.5546875" style="2" customWidth="1"/>
    <col min="4616" max="4616" width="13.5546875" style="2" customWidth="1"/>
    <col min="4617" max="4617" width="14.109375" style="2" customWidth="1"/>
    <col min="4618" max="4618" width="26.5546875" style="2" customWidth="1"/>
    <col min="4619" max="4619" width="12.88671875" style="2" customWidth="1"/>
    <col min="4620" max="4620" width="16.33203125" style="2" customWidth="1"/>
    <col min="4621" max="4621" width="18.44140625" style="2" customWidth="1"/>
    <col min="4622" max="4622" width="20.6640625" style="2" customWidth="1"/>
    <col min="4623" max="4623" width="25.109375" style="2" customWidth="1"/>
    <col min="4624" max="4624" width="10.109375" style="2" customWidth="1"/>
    <col min="4625" max="4625" width="22.109375" style="2" customWidth="1"/>
    <col min="4626" max="4626" width="19.5546875" style="2" customWidth="1"/>
    <col min="4627" max="4627" width="21.88671875" style="2" customWidth="1"/>
    <col min="4628" max="4628" width="16.109375" style="2" customWidth="1"/>
    <col min="4629" max="4629" width="24.109375" style="2" customWidth="1"/>
    <col min="4630" max="4630" width="14" style="2" bestFit="1" customWidth="1"/>
    <col min="4631" max="4866" width="8.88671875" style="2"/>
    <col min="4867" max="4867" width="11.33203125" style="2" customWidth="1"/>
    <col min="4868" max="4868" width="19.44140625" style="2" customWidth="1"/>
    <col min="4869" max="4869" width="38.88671875" style="2" customWidth="1"/>
    <col min="4870" max="4870" width="34" style="2" customWidth="1"/>
    <col min="4871" max="4871" width="22.5546875" style="2" customWidth="1"/>
    <col min="4872" max="4872" width="13.5546875" style="2" customWidth="1"/>
    <col min="4873" max="4873" width="14.109375" style="2" customWidth="1"/>
    <col min="4874" max="4874" width="26.5546875" style="2" customWidth="1"/>
    <col min="4875" max="4875" width="12.88671875" style="2" customWidth="1"/>
    <col min="4876" max="4876" width="16.33203125" style="2" customWidth="1"/>
    <col min="4877" max="4877" width="18.44140625" style="2" customWidth="1"/>
    <col min="4878" max="4878" width="20.6640625" style="2" customWidth="1"/>
    <col min="4879" max="4879" width="25.109375" style="2" customWidth="1"/>
    <col min="4880" max="4880" width="10.109375" style="2" customWidth="1"/>
    <col min="4881" max="4881" width="22.109375" style="2" customWidth="1"/>
    <col min="4882" max="4882" width="19.5546875" style="2" customWidth="1"/>
    <col min="4883" max="4883" width="21.88671875" style="2" customWidth="1"/>
    <col min="4884" max="4884" width="16.109375" style="2" customWidth="1"/>
    <col min="4885" max="4885" width="24.109375" style="2" customWidth="1"/>
    <col min="4886" max="4886" width="14" style="2" bestFit="1" customWidth="1"/>
    <col min="4887" max="5122" width="8.88671875" style="2"/>
    <col min="5123" max="5123" width="11.33203125" style="2" customWidth="1"/>
    <col min="5124" max="5124" width="19.44140625" style="2" customWidth="1"/>
    <col min="5125" max="5125" width="38.88671875" style="2" customWidth="1"/>
    <col min="5126" max="5126" width="34" style="2" customWidth="1"/>
    <col min="5127" max="5127" width="22.5546875" style="2" customWidth="1"/>
    <col min="5128" max="5128" width="13.5546875" style="2" customWidth="1"/>
    <col min="5129" max="5129" width="14.109375" style="2" customWidth="1"/>
    <col min="5130" max="5130" width="26.5546875" style="2" customWidth="1"/>
    <col min="5131" max="5131" width="12.88671875" style="2" customWidth="1"/>
    <col min="5132" max="5132" width="16.33203125" style="2" customWidth="1"/>
    <col min="5133" max="5133" width="18.44140625" style="2" customWidth="1"/>
    <col min="5134" max="5134" width="20.6640625" style="2" customWidth="1"/>
    <col min="5135" max="5135" width="25.109375" style="2" customWidth="1"/>
    <col min="5136" max="5136" width="10.109375" style="2" customWidth="1"/>
    <col min="5137" max="5137" width="22.109375" style="2" customWidth="1"/>
    <col min="5138" max="5138" width="19.5546875" style="2" customWidth="1"/>
    <col min="5139" max="5139" width="21.88671875" style="2" customWidth="1"/>
    <col min="5140" max="5140" width="16.109375" style="2" customWidth="1"/>
    <col min="5141" max="5141" width="24.109375" style="2" customWidth="1"/>
    <col min="5142" max="5142" width="14" style="2" bestFit="1" customWidth="1"/>
    <col min="5143" max="5378" width="8.88671875" style="2"/>
    <col min="5379" max="5379" width="11.33203125" style="2" customWidth="1"/>
    <col min="5380" max="5380" width="19.44140625" style="2" customWidth="1"/>
    <col min="5381" max="5381" width="38.88671875" style="2" customWidth="1"/>
    <col min="5382" max="5382" width="34" style="2" customWidth="1"/>
    <col min="5383" max="5383" width="22.5546875" style="2" customWidth="1"/>
    <col min="5384" max="5384" width="13.5546875" style="2" customWidth="1"/>
    <col min="5385" max="5385" width="14.109375" style="2" customWidth="1"/>
    <col min="5386" max="5386" width="26.5546875" style="2" customWidth="1"/>
    <col min="5387" max="5387" width="12.88671875" style="2" customWidth="1"/>
    <col min="5388" max="5388" width="16.33203125" style="2" customWidth="1"/>
    <col min="5389" max="5389" width="18.44140625" style="2" customWidth="1"/>
    <col min="5390" max="5390" width="20.6640625" style="2" customWidth="1"/>
    <col min="5391" max="5391" width="25.109375" style="2" customWidth="1"/>
    <col min="5392" max="5392" width="10.109375" style="2" customWidth="1"/>
    <col min="5393" max="5393" width="22.109375" style="2" customWidth="1"/>
    <col min="5394" max="5394" width="19.5546875" style="2" customWidth="1"/>
    <col min="5395" max="5395" width="21.88671875" style="2" customWidth="1"/>
    <col min="5396" max="5396" width="16.109375" style="2" customWidth="1"/>
    <col min="5397" max="5397" width="24.109375" style="2" customWidth="1"/>
    <col min="5398" max="5398" width="14" style="2" bestFit="1" customWidth="1"/>
    <col min="5399" max="5634" width="8.88671875" style="2"/>
    <col min="5635" max="5635" width="11.33203125" style="2" customWidth="1"/>
    <col min="5636" max="5636" width="19.44140625" style="2" customWidth="1"/>
    <col min="5637" max="5637" width="38.88671875" style="2" customWidth="1"/>
    <col min="5638" max="5638" width="34" style="2" customWidth="1"/>
    <col min="5639" max="5639" width="22.5546875" style="2" customWidth="1"/>
    <col min="5640" max="5640" width="13.5546875" style="2" customWidth="1"/>
    <col min="5641" max="5641" width="14.109375" style="2" customWidth="1"/>
    <col min="5642" max="5642" width="26.5546875" style="2" customWidth="1"/>
    <col min="5643" max="5643" width="12.88671875" style="2" customWidth="1"/>
    <col min="5644" max="5644" width="16.33203125" style="2" customWidth="1"/>
    <col min="5645" max="5645" width="18.44140625" style="2" customWidth="1"/>
    <col min="5646" max="5646" width="20.6640625" style="2" customWidth="1"/>
    <col min="5647" max="5647" width="25.109375" style="2" customWidth="1"/>
    <col min="5648" max="5648" width="10.109375" style="2" customWidth="1"/>
    <col min="5649" max="5649" width="22.109375" style="2" customWidth="1"/>
    <col min="5650" max="5650" width="19.5546875" style="2" customWidth="1"/>
    <col min="5651" max="5651" width="21.88671875" style="2" customWidth="1"/>
    <col min="5652" max="5652" width="16.109375" style="2" customWidth="1"/>
    <col min="5653" max="5653" width="24.109375" style="2" customWidth="1"/>
    <col min="5654" max="5654" width="14" style="2" bestFit="1" customWidth="1"/>
    <col min="5655" max="5890" width="8.88671875" style="2"/>
    <col min="5891" max="5891" width="11.33203125" style="2" customWidth="1"/>
    <col min="5892" max="5892" width="19.44140625" style="2" customWidth="1"/>
    <col min="5893" max="5893" width="38.88671875" style="2" customWidth="1"/>
    <col min="5894" max="5894" width="34" style="2" customWidth="1"/>
    <col min="5895" max="5895" width="22.5546875" style="2" customWidth="1"/>
    <col min="5896" max="5896" width="13.5546875" style="2" customWidth="1"/>
    <col min="5897" max="5897" width="14.109375" style="2" customWidth="1"/>
    <col min="5898" max="5898" width="26.5546875" style="2" customWidth="1"/>
    <col min="5899" max="5899" width="12.88671875" style="2" customWidth="1"/>
    <col min="5900" max="5900" width="16.33203125" style="2" customWidth="1"/>
    <col min="5901" max="5901" width="18.44140625" style="2" customWidth="1"/>
    <col min="5902" max="5902" width="20.6640625" style="2" customWidth="1"/>
    <col min="5903" max="5903" width="25.109375" style="2" customWidth="1"/>
    <col min="5904" max="5904" width="10.109375" style="2" customWidth="1"/>
    <col min="5905" max="5905" width="22.109375" style="2" customWidth="1"/>
    <col min="5906" max="5906" width="19.5546875" style="2" customWidth="1"/>
    <col min="5907" max="5907" width="21.88671875" style="2" customWidth="1"/>
    <col min="5908" max="5908" width="16.109375" style="2" customWidth="1"/>
    <col min="5909" max="5909" width="24.109375" style="2" customWidth="1"/>
    <col min="5910" max="5910" width="14" style="2" bestFit="1" customWidth="1"/>
    <col min="5911" max="6146" width="8.88671875" style="2"/>
    <col min="6147" max="6147" width="11.33203125" style="2" customWidth="1"/>
    <col min="6148" max="6148" width="19.44140625" style="2" customWidth="1"/>
    <col min="6149" max="6149" width="38.88671875" style="2" customWidth="1"/>
    <col min="6150" max="6150" width="34" style="2" customWidth="1"/>
    <col min="6151" max="6151" width="22.5546875" style="2" customWidth="1"/>
    <col min="6152" max="6152" width="13.5546875" style="2" customWidth="1"/>
    <col min="6153" max="6153" width="14.109375" style="2" customWidth="1"/>
    <col min="6154" max="6154" width="26.5546875" style="2" customWidth="1"/>
    <col min="6155" max="6155" width="12.88671875" style="2" customWidth="1"/>
    <col min="6156" max="6156" width="16.33203125" style="2" customWidth="1"/>
    <col min="6157" max="6157" width="18.44140625" style="2" customWidth="1"/>
    <col min="6158" max="6158" width="20.6640625" style="2" customWidth="1"/>
    <col min="6159" max="6159" width="25.109375" style="2" customWidth="1"/>
    <col min="6160" max="6160" width="10.109375" style="2" customWidth="1"/>
    <col min="6161" max="6161" width="22.109375" style="2" customWidth="1"/>
    <col min="6162" max="6162" width="19.5546875" style="2" customWidth="1"/>
    <col min="6163" max="6163" width="21.88671875" style="2" customWidth="1"/>
    <col min="6164" max="6164" width="16.109375" style="2" customWidth="1"/>
    <col min="6165" max="6165" width="24.109375" style="2" customWidth="1"/>
    <col min="6166" max="6166" width="14" style="2" bestFit="1" customWidth="1"/>
    <col min="6167" max="6402" width="8.88671875" style="2"/>
    <col min="6403" max="6403" width="11.33203125" style="2" customWidth="1"/>
    <col min="6404" max="6404" width="19.44140625" style="2" customWidth="1"/>
    <col min="6405" max="6405" width="38.88671875" style="2" customWidth="1"/>
    <col min="6406" max="6406" width="34" style="2" customWidth="1"/>
    <col min="6407" max="6407" width="22.5546875" style="2" customWidth="1"/>
    <col min="6408" max="6408" width="13.5546875" style="2" customWidth="1"/>
    <col min="6409" max="6409" width="14.109375" style="2" customWidth="1"/>
    <col min="6410" max="6410" width="26.5546875" style="2" customWidth="1"/>
    <col min="6411" max="6411" width="12.88671875" style="2" customWidth="1"/>
    <col min="6412" max="6412" width="16.33203125" style="2" customWidth="1"/>
    <col min="6413" max="6413" width="18.44140625" style="2" customWidth="1"/>
    <col min="6414" max="6414" width="20.6640625" style="2" customWidth="1"/>
    <col min="6415" max="6415" width="25.109375" style="2" customWidth="1"/>
    <col min="6416" max="6416" width="10.109375" style="2" customWidth="1"/>
    <col min="6417" max="6417" width="22.109375" style="2" customWidth="1"/>
    <col min="6418" max="6418" width="19.5546875" style="2" customWidth="1"/>
    <col min="6419" max="6419" width="21.88671875" style="2" customWidth="1"/>
    <col min="6420" max="6420" width="16.109375" style="2" customWidth="1"/>
    <col min="6421" max="6421" width="24.109375" style="2" customWidth="1"/>
    <col min="6422" max="6422" width="14" style="2" bestFit="1" customWidth="1"/>
    <col min="6423" max="6658" width="8.88671875" style="2"/>
    <col min="6659" max="6659" width="11.33203125" style="2" customWidth="1"/>
    <col min="6660" max="6660" width="19.44140625" style="2" customWidth="1"/>
    <col min="6661" max="6661" width="38.88671875" style="2" customWidth="1"/>
    <col min="6662" max="6662" width="34" style="2" customWidth="1"/>
    <col min="6663" max="6663" width="22.5546875" style="2" customWidth="1"/>
    <col min="6664" max="6664" width="13.5546875" style="2" customWidth="1"/>
    <col min="6665" max="6665" width="14.109375" style="2" customWidth="1"/>
    <col min="6666" max="6666" width="26.5546875" style="2" customWidth="1"/>
    <col min="6667" max="6667" width="12.88671875" style="2" customWidth="1"/>
    <col min="6668" max="6668" width="16.33203125" style="2" customWidth="1"/>
    <col min="6669" max="6669" width="18.44140625" style="2" customWidth="1"/>
    <col min="6670" max="6670" width="20.6640625" style="2" customWidth="1"/>
    <col min="6671" max="6671" width="25.109375" style="2" customWidth="1"/>
    <col min="6672" max="6672" width="10.109375" style="2" customWidth="1"/>
    <col min="6673" max="6673" width="22.109375" style="2" customWidth="1"/>
    <col min="6674" max="6674" width="19.5546875" style="2" customWidth="1"/>
    <col min="6675" max="6675" width="21.88671875" style="2" customWidth="1"/>
    <col min="6676" max="6676" width="16.109375" style="2" customWidth="1"/>
    <col min="6677" max="6677" width="24.109375" style="2" customWidth="1"/>
    <col min="6678" max="6678" width="14" style="2" bestFit="1" customWidth="1"/>
    <col min="6679" max="6914" width="8.88671875" style="2"/>
    <col min="6915" max="6915" width="11.33203125" style="2" customWidth="1"/>
    <col min="6916" max="6916" width="19.44140625" style="2" customWidth="1"/>
    <col min="6917" max="6917" width="38.88671875" style="2" customWidth="1"/>
    <col min="6918" max="6918" width="34" style="2" customWidth="1"/>
    <col min="6919" max="6919" width="22.5546875" style="2" customWidth="1"/>
    <col min="6920" max="6920" width="13.5546875" style="2" customWidth="1"/>
    <col min="6921" max="6921" width="14.109375" style="2" customWidth="1"/>
    <col min="6922" max="6922" width="26.5546875" style="2" customWidth="1"/>
    <col min="6923" max="6923" width="12.88671875" style="2" customWidth="1"/>
    <col min="6924" max="6924" width="16.33203125" style="2" customWidth="1"/>
    <col min="6925" max="6925" width="18.44140625" style="2" customWidth="1"/>
    <col min="6926" max="6926" width="20.6640625" style="2" customWidth="1"/>
    <col min="6927" max="6927" width="25.109375" style="2" customWidth="1"/>
    <col min="6928" max="6928" width="10.109375" style="2" customWidth="1"/>
    <col min="6929" max="6929" width="22.109375" style="2" customWidth="1"/>
    <col min="6930" max="6930" width="19.5546875" style="2" customWidth="1"/>
    <col min="6931" max="6931" width="21.88671875" style="2" customWidth="1"/>
    <col min="6932" max="6932" width="16.109375" style="2" customWidth="1"/>
    <col min="6933" max="6933" width="24.109375" style="2" customWidth="1"/>
    <col min="6934" max="6934" width="14" style="2" bestFit="1" customWidth="1"/>
    <col min="6935" max="7170" width="8.88671875" style="2"/>
    <col min="7171" max="7171" width="11.33203125" style="2" customWidth="1"/>
    <col min="7172" max="7172" width="19.44140625" style="2" customWidth="1"/>
    <col min="7173" max="7173" width="38.88671875" style="2" customWidth="1"/>
    <col min="7174" max="7174" width="34" style="2" customWidth="1"/>
    <col min="7175" max="7175" width="22.5546875" style="2" customWidth="1"/>
    <col min="7176" max="7176" width="13.5546875" style="2" customWidth="1"/>
    <col min="7177" max="7177" width="14.109375" style="2" customWidth="1"/>
    <col min="7178" max="7178" width="26.5546875" style="2" customWidth="1"/>
    <col min="7179" max="7179" width="12.88671875" style="2" customWidth="1"/>
    <col min="7180" max="7180" width="16.33203125" style="2" customWidth="1"/>
    <col min="7181" max="7181" width="18.44140625" style="2" customWidth="1"/>
    <col min="7182" max="7182" width="20.6640625" style="2" customWidth="1"/>
    <col min="7183" max="7183" width="25.109375" style="2" customWidth="1"/>
    <col min="7184" max="7184" width="10.109375" style="2" customWidth="1"/>
    <col min="7185" max="7185" width="22.109375" style="2" customWidth="1"/>
    <col min="7186" max="7186" width="19.5546875" style="2" customWidth="1"/>
    <col min="7187" max="7187" width="21.88671875" style="2" customWidth="1"/>
    <col min="7188" max="7188" width="16.109375" style="2" customWidth="1"/>
    <col min="7189" max="7189" width="24.109375" style="2" customWidth="1"/>
    <col min="7190" max="7190" width="14" style="2" bestFit="1" customWidth="1"/>
    <col min="7191" max="7426" width="8.88671875" style="2"/>
    <col min="7427" max="7427" width="11.33203125" style="2" customWidth="1"/>
    <col min="7428" max="7428" width="19.44140625" style="2" customWidth="1"/>
    <col min="7429" max="7429" width="38.88671875" style="2" customWidth="1"/>
    <col min="7430" max="7430" width="34" style="2" customWidth="1"/>
    <col min="7431" max="7431" width="22.5546875" style="2" customWidth="1"/>
    <col min="7432" max="7432" width="13.5546875" style="2" customWidth="1"/>
    <col min="7433" max="7433" width="14.109375" style="2" customWidth="1"/>
    <col min="7434" max="7434" width="26.5546875" style="2" customWidth="1"/>
    <col min="7435" max="7435" width="12.88671875" style="2" customWidth="1"/>
    <col min="7436" max="7436" width="16.33203125" style="2" customWidth="1"/>
    <col min="7437" max="7437" width="18.44140625" style="2" customWidth="1"/>
    <col min="7438" max="7438" width="20.6640625" style="2" customWidth="1"/>
    <col min="7439" max="7439" width="25.109375" style="2" customWidth="1"/>
    <col min="7440" max="7440" width="10.109375" style="2" customWidth="1"/>
    <col min="7441" max="7441" width="22.109375" style="2" customWidth="1"/>
    <col min="7442" max="7442" width="19.5546875" style="2" customWidth="1"/>
    <col min="7443" max="7443" width="21.88671875" style="2" customWidth="1"/>
    <col min="7444" max="7444" width="16.109375" style="2" customWidth="1"/>
    <col min="7445" max="7445" width="24.109375" style="2" customWidth="1"/>
    <col min="7446" max="7446" width="14" style="2" bestFit="1" customWidth="1"/>
    <col min="7447" max="7682" width="8.88671875" style="2"/>
    <col min="7683" max="7683" width="11.33203125" style="2" customWidth="1"/>
    <col min="7684" max="7684" width="19.44140625" style="2" customWidth="1"/>
    <col min="7685" max="7685" width="38.88671875" style="2" customWidth="1"/>
    <col min="7686" max="7686" width="34" style="2" customWidth="1"/>
    <col min="7687" max="7687" width="22.5546875" style="2" customWidth="1"/>
    <col min="7688" max="7688" width="13.5546875" style="2" customWidth="1"/>
    <col min="7689" max="7689" width="14.109375" style="2" customWidth="1"/>
    <col min="7690" max="7690" width="26.5546875" style="2" customWidth="1"/>
    <col min="7691" max="7691" width="12.88671875" style="2" customWidth="1"/>
    <col min="7692" max="7692" width="16.33203125" style="2" customWidth="1"/>
    <col min="7693" max="7693" width="18.44140625" style="2" customWidth="1"/>
    <col min="7694" max="7694" width="20.6640625" style="2" customWidth="1"/>
    <col min="7695" max="7695" width="25.109375" style="2" customWidth="1"/>
    <col min="7696" max="7696" width="10.109375" style="2" customWidth="1"/>
    <col min="7697" max="7697" width="22.109375" style="2" customWidth="1"/>
    <col min="7698" max="7698" width="19.5546875" style="2" customWidth="1"/>
    <col min="7699" max="7699" width="21.88671875" style="2" customWidth="1"/>
    <col min="7700" max="7700" width="16.109375" style="2" customWidth="1"/>
    <col min="7701" max="7701" width="24.109375" style="2" customWidth="1"/>
    <col min="7702" max="7702" width="14" style="2" bestFit="1" customWidth="1"/>
    <col min="7703" max="7938" width="8.88671875" style="2"/>
    <col min="7939" max="7939" width="11.33203125" style="2" customWidth="1"/>
    <col min="7940" max="7940" width="19.44140625" style="2" customWidth="1"/>
    <col min="7941" max="7941" width="38.88671875" style="2" customWidth="1"/>
    <col min="7942" max="7942" width="34" style="2" customWidth="1"/>
    <col min="7943" max="7943" width="22.5546875" style="2" customWidth="1"/>
    <col min="7944" max="7944" width="13.5546875" style="2" customWidth="1"/>
    <col min="7945" max="7945" width="14.109375" style="2" customWidth="1"/>
    <col min="7946" max="7946" width="26.5546875" style="2" customWidth="1"/>
    <col min="7947" max="7947" width="12.88671875" style="2" customWidth="1"/>
    <col min="7948" max="7948" width="16.33203125" style="2" customWidth="1"/>
    <col min="7949" max="7949" width="18.44140625" style="2" customWidth="1"/>
    <col min="7950" max="7950" width="20.6640625" style="2" customWidth="1"/>
    <col min="7951" max="7951" width="25.109375" style="2" customWidth="1"/>
    <col min="7952" max="7952" width="10.109375" style="2" customWidth="1"/>
    <col min="7953" max="7953" width="22.109375" style="2" customWidth="1"/>
    <col min="7954" max="7954" width="19.5546875" style="2" customWidth="1"/>
    <col min="7955" max="7955" width="21.88671875" style="2" customWidth="1"/>
    <col min="7956" max="7956" width="16.109375" style="2" customWidth="1"/>
    <col min="7957" max="7957" width="24.109375" style="2" customWidth="1"/>
    <col min="7958" max="7958" width="14" style="2" bestFit="1" customWidth="1"/>
    <col min="7959" max="8194" width="8.88671875" style="2"/>
    <col min="8195" max="8195" width="11.33203125" style="2" customWidth="1"/>
    <col min="8196" max="8196" width="19.44140625" style="2" customWidth="1"/>
    <col min="8197" max="8197" width="38.88671875" style="2" customWidth="1"/>
    <col min="8198" max="8198" width="34" style="2" customWidth="1"/>
    <col min="8199" max="8199" width="22.5546875" style="2" customWidth="1"/>
    <col min="8200" max="8200" width="13.5546875" style="2" customWidth="1"/>
    <col min="8201" max="8201" width="14.109375" style="2" customWidth="1"/>
    <col min="8202" max="8202" width="26.5546875" style="2" customWidth="1"/>
    <col min="8203" max="8203" width="12.88671875" style="2" customWidth="1"/>
    <col min="8204" max="8204" width="16.33203125" style="2" customWidth="1"/>
    <col min="8205" max="8205" width="18.44140625" style="2" customWidth="1"/>
    <col min="8206" max="8206" width="20.6640625" style="2" customWidth="1"/>
    <col min="8207" max="8207" width="25.109375" style="2" customWidth="1"/>
    <col min="8208" max="8208" width="10.109375" style="2" customWidth="1"/>
    <col min="8209" max="8209" width="22.109375" style="2" customWidth="1"/>
    <col min="8210" max="8210" width="19.5546875" style="2" customWidth="1"/>
    <col min="8211" max="8211" width="21.88671875" style="2" customWidth="1"/>
    <col min="8212" max="8212" width="16.109375" style="2" customWidth="1"/>
    <col min="8213" max="8213" width="24.109375" style="2" customWidth="1"/>
    <col min="8214" max="8214" width="14" style="2" bestFit="1" customWidth="1"/>
    <col min="8215" max="8450" width="8.88671875" style="2"/>
    <col min="8451" max="8451" width="11.33203125" style="2" customWidth="1"/>
    <col min="8452" max="8452" width="19.44140625" style="2" customWidth="1"/>
    <col min="8453" max="8453" width="38.88671875" style="2" customWidth="1"/>
    <col min="8454" max="8454" width="34" style="2" customWidth="1"/>
    <col min="8455" max="8455" width="22.5546875" style="2" customWidth="1"/>
    <col min="8456" max="8456" width="13.5546875" style="2" customWidth="1"/>
    <col min="8457" max="8457" width="14.109375" style="2" customWidth="1"/>
    <col min="8458" max="8458" width="26.5546875" style="2" customWidth="1"/>
    <col min="8459" max="8459" width="12.88671875" style="2" customWidth="1"/>
    <col min="8460" max="8460" width="16.33203125" style="2" customWidth="1"/>
    <col min="8461" max="8461" width="18.44140625" style="2" customWidth="1"/>
    <col min="8462" max="8462" width="20.6640625" style="2" customWidth="1"/>
    <col min="8463" max="8463" width="25.109375" style="2" customWidth="1"/>
    <col min="8464" max="8464" width="10.109375" style="2" customWidth="1"/>
    <col min="8465" max="8465" width="22.109375" style="2" customWidth="1"/>
    <col min="8466" max="8466" width="19.5546875" style="2" customWidth="1"/>
    <col min="8467" max="8467" width="21.88671875" style="2" customWidth="1"/>
    <col min="8468" max="8468" width="16.109375" style="2" customWidth="1"/>
    <col min="8469" max="8469" width="24.109375" style="2" customWidth="1"/>
    <col min="8470" max="8470" width="14" style="2" bestFit="1" customWidth="1"/>
    <col min="8471" max="8706" width="8.88671875" style="2"/>
    <col min="8707" max="8707" width="11.33203125" style="2" customWidth="1"/>
    <col min="8708" max="8708" width="19.44140625" style="2" customWidth="1"/>
    <col min="8709" max="8709" width="38.88671875" style="2" customWidth="1"/>
    <col min="8710" max="8710" width="34" style="2" customWidth="1"/>
    <col min="8711" max="8711" width="22.5546875" style="2" customWidth="1"/>
    <col min="8712" max="8712" width="13.5546875" style="2" customWidth="1"/>
    <col min="8713" max="8713" width="14.109375" style="2" customWidth="1"/>
    <col min="8714" max="8714" width="26.5546875" style="2" customWidth="1"/>
    <col min="8715" max="8715" width="12.88671875" style="2" customWidth="1"/>
    <col min="8716" max="8716" width="16.33203125" style="2" customWidth="1"/>
    <col min="8717" max="8717" width="18.44140625" style="2" customWidth="1"/>
    <col min="8718" max="8718" width="20.6640625" style="2" customWidth="1"/>
    <col min="8719" max="8719" width="25.109375" style="2" customWidth="1"/>
    <col min="8720" max="8720" width="10.109375" style="2" customWidth="1"/>
    <col min="8721" max="8721" width="22.109375" style="2" customWidth="1"/>
    <col min="8722" max="8722" width="19.5546875" style="2" customWidth="1"/>
    <col min="8723" max="8723" width="21.88671875" style="2" customWidth="1"/>
    <col min="8724" max="8724" width="16.109375" style="2" customWidth="1"/>
    <col min="8725" max="8725" width="24.109375" style="2" customWidth="1"/>
    <col min="8726" max="8726" width="14" style="2" bestFit="1" customWidth="1"/>
    <col min="8727" max="8962" width="8.88671875" style="2"/>
    <col min="8963" max="8963" width="11.33203125" style="2" customWidth="1"/>
    <col min="8964" max="8964" width="19.44140625" style="2" customWidth="1"/>
    <col min="8965" max="8965" width="38.88671875" style="2" customWidth="1"/>
    <col min="8966" max="8966" width="34" style="2" customWidth="1"/>
    <col min="8967" max="8967" width="22.5546875" style="2" customWidth="1"/>
    <col min="8968" max="8968" width="13.5546875" style="2" customWidth="1"/>
    <col min="8969" max="8969" width="14.109375" style="2" customWidth="1"/>
    <col min="8970" max="8970" width="26.5546875" style="2" customWidth="1"/>
    <col min="8971" max="8971" width="12.88671875" style="2" customWidth="1"/>
    <col min="8972" max="8972" width="16.33203125" style="2" customWidth="1"/>
    <col min="8973" max="8973" width="18.44140625" style="2" customWidth="1"/>
    <col min="8974" max="8974" width="20.6640625" style="2" customWidth="1"/>
    <col min="8975" max="8975" width="25.109375" style="2" customWidth="1"/>
    <col min="8976" max="8976" width="10.109375" style="2" customWidth="1"/>
    <col min="8977" max="8977" width="22.109375" style="2" customWidth="1"/>
    <col min="8978" max="8978" width="19.5546875" style="2" customWidth="1"/>
    <col min="8979" max="8979" width="21.88671875" style="2" customWidth="1"/>
    <col min="8980" max="8980" width="16.109375" style="2" customWidth="1"/>
    <col min="8981" max="8981" width="24.109375" style="2" customWidth="1"/>
    <col min="8982" max="8982" width="14" style="2" bestFit="1" customWidth="1"/>
    <col min="8983" max="9218" width="8.88671875" style="2"/>
    <col min="9219" max="9219" width="11.33203125" style="2" customWidth="1"/>
    <col min="9220" max="9220" width="19.44140625" style="2" customWidth="1"/>
    <col min="9221" max="9221" width="38.88671875" style="2" customWidth="1"/>
    <col min="9222" max="9222" width="34" style="2" customWidth="1"/>
    <col min="9223" max="9223" width="22.5546875" style="2" customWidth="1"/>
    <col min="9224" max="9224" width="13.5546875" style="2" customWidth="1"/>
    <col min="9225" max="9225" width="14.109375" style="2" customWidth="1"/>
    <col min="9226" max="9226" width="26.5546875" style="2" customWidth="1"/>
    <col min="9227" max="9227" width="12.88671875" style="2" customWidth="1"/>
    <col min="9228" max="9228" width="16.33203125" style="2" customWidth="1"/>
    <col min="9229" max="9229" width="18.44140625" style="2" customWidth="1"/>
    <col min="9230" max="9230" width="20.6640625" style="2" customWidth="1"/>
    <col min="9231" max="9231" width="25.109375" style="2" customWidth="1"/>
    <col min="9232" max="9232" width="10.109375" style="2" customWidth="1"/>
    <col min="9233" max="9233" width="22.109375" style="2" customWidth="1"/>
    <col min="9234" max="9234" width="19.5546875" style="2" customWidth="1"/>
    <col min="9235" max="9235" width="21.88671875" style="2" customWidth="1"/>
    <col min="9236" max="9236" width="16.109375" style="2" customWidth="1"/>
    <col min="9237" max="9237" width="24.109375" style="2" customWidth="1"/>
    <col min="9238" max="9238" width="14" style="2" bestFit="1" customWidth="1"/>
    <col min="9239" max="9474" width="8.88671875" style="2"/>
    <col min="9475" max="9475" width="11.33203125" style="2" customWidth="1"/>
    <col min="9476" max="9476" width="19.44140625" style="2" customWidth="1"/>
    <col min="9477" max="9477" width="38.88671875" style="2" customWidth="1"/>
    <col min="9478" max="9478" width="34" style="2" customWidth="1"/>
    <col min="9479" max="9479" width="22.5546875" style="2" customWidth="1"/>
    <col min="9480" max="9480" width="13.5546875" style="2" customWidth="1"/>
    <col min="9481" max="9481" width="14.109375" style="2" customWidth="1"/>
    <col min="9482" max="9482" width="26.5546875" style="2" customWidth="1"/>
    <col min="9483" max="9483" width="12.88671875" style="2" customWidth="1"/>
    <col min="9484" max="9484" width="16.33203125" style="2" customWidth="1"/>
    <col min="9485" max="9485" width="18.44140625" style="2" customWidth="1"/>
    <col min="9486" max="9486" width="20.6640625" style="2" customWidth="1"/>
    <col min="9487" max="9487" width="25.109375" style="2" customWidth="1"/>
    <col min="9488" max="9488" width="10.109375" style="2" customWidth="1"/>
    <col min="9489" max="9489" width="22.109375" style="2" customWidth="1"/>
    <col min="9490" max="9490" width="19.5546875" style="2" customWidth="1"/>
    <col min="9491" max="9491" width="21.88671875" style="2" customWidth="1"/>
    <col min="9492" max="9492" width="16.109375" style="2" customWidth="1"/>
    <col min="9493" max="9493" width="24.109375" style="2" customWidth="1"/>
    <col min="9494" max="9494" width="14" style="2" bestFit="1" customWidth="1"/>
    <col min="9495" max="9730" width="8.88671875" style="2"/>
    <col min="9731" max="9731" width="11.33203125" style="2" customWidth="1"/>
    <col min="9732" max="9732" width="19.44140625" style="2" customWidth="1"/>
    <col min="9733" max="9733" width="38.88671875" style="2" customWidth="1"/>
    <col min="9734" max="9734" width="34" style="2" customWidth="1"/>
    <col min="9735" max="9735" width="22.5546875" style="2" customWidth="1"/>
    <col min="9736" max="9736" width="13.5546875" style="2" customWidth="1"/>
    <col min="9737" max="9737" width="14.109375" style="2" customWidth="1"/>
    <col min="9738" max="9738" width="26.5546875" style="2" customWidth="1"/>
    <col min="9739" max="9739" width="12.88671875" style="2" customWidth="1"/>
    <col min="9740" max="9740" width="16.33203125" style="2" customWidth="1"/>
    <col min="9741" max="9741" width="18.44140625" style="2" customWidth="1"/>
    <col min="9742" max="9742" width="20.6640625" style="2" customWidth="1"/>
    <col min="9743" max="9743" width="25.109375" style="2" customWidth="1"/>
    <col min="9744" max="9744" width="10.109375" style="2" customWidth="1"/>
    <col min="9745" max="9745" width="22.109375" style="2" customWidth="1"/>
    <col min="9746" max="9746" width="19.5546875" style="2" customWidth="1"/>
    <col min="9747" max="9747" width="21.88671875" style="2" customWidth="1"/>
    <col min="9748" max="9748" width="16.109375" style="2" customWidth="1"/>
    <col min="9749" max="9749" width="24.109375" style="2" customWidth="1"/>
    <col min="9750" max="9750" width="14" style="2" bestFit="1" customWidth="1"/>
    <col min="9751" max="9986" width="8.88671875" style="2"/>
    <col min="9987" max="9987" width="11.33203125" style="2" customWidth="1"/>
    <col min="9988" max="9988" width="19.44140625" style="2" customWidth="1"/>
    <col min="9989" max="9989" width="38.88671875" style="2" customWidth="1"/>
    <col min="9990" max="9990" width="34" style="2" customWidth="1"/>
    <col min="9991" max="9991" width="22.5546875" style="2" customWidth="1"/>
    <col min="9992" max="9992" width="13.5546875" style="2" customWidth="1"/>
    <col min="9993" max="9993" width="14.109375" style="2" customWidth="1"/>
    <col min="9994" max="9994" width="26.5546875" style="2" customWidth="1"/>
    <col min="9995" max="9995" width="12.88671875" style="2" customWidth="1"/>
    <col min="9996" max="9996" width="16.33203125" style="2" customWidth="1"/>
    <col min="9997" max="9997" width="18.44140625" style="2" customWidth="1"/>
    <col min="9998" max="9998" width="20.6640625" style="2" customWidth="1"/>
    <col min="9999" max="9999" width="25.109375" style="2" customWidth="1"/>
    <col min="10000" max="10000" width="10.109375" style="2" customWidth="1"/>
    <col min="10001" max="10001" width="22.109375" style="2" customWidth="1"/>
    <col min="10002" max="10002" width="19.5546875" style="2" customWidth="1"/>
    <col min="10003" max="10003" width="21.88671875" style="2" customWidth="1"/>
    <col min="10004" max="10004" width="16.109375" style="2" customWidth="1"/>
    <col min="10005" max="10005" width="24.109375" style="2" customWidth="1"/>
    <col min="10006" max="10006" width="14" style="2" bestFit="1" customWidth="1"/>
    <col min="10007" max="10242" width="8.88671875" style="2"/>
    <col min="10243" max="10243" width="11.33203125" style="2" customWidth="1"/>
    <col min="10244" max="10244" width="19.44140625" style="2" customWidth="1"/>
    <col min="10245" max="10245" width="38.88671875" style="2" customWidth="1"/>
    <col min="10246" max="10246" width="34" style="2" customWidth="1"/>
    <col min="10247" max="10247" width="22.5546875" style="2" customWidth="1"/>
    <col min="10248" max="10248" width="13.5546875" style="2" customWidth="1"/>
    <col min="10249" max="10249" width="14.109375" style="2" customWidth="1"/>
    <col min="10250" max="10250" width="26.5546875" style="2" customWidth="1"/>
    <col min="10251" max="10251" width="12.88671875" style="2" customWidth="1"/>
    <col min="10252" max="10252" width="16.33203125" style="2" customWidth="1"/>
    <col min="10253" max="10253" width="18.44140625" style="2" customWidth="1"/>
    <col min="10254" max="10254" width="20.6640625" style="2" customWidth="1"/>
    <col min="10255" max="10255" width="25.109375" style="2" customWidth="1"/>
    <col min="10256" max="10256" width="10.109375" style="2" customWidth="1"/>
    <col min="10257" max="10257" width="22.109375" style="2" customWidth="1"/>
    <col min="10258" max="10258" width="19.5546875" style="2" customWidth="1"/>
    <col min="10259" max="10259" width="21.88671875" style="2" customWidth="1"/>
    <col min="10260" max="10260" width="16.109375" style="2" customWidth="1"/>
    <col min="10261" max="10261" width="24.109375" style="2" customWidth="1"/>
    <col min="10262" max="10262" width="14" style="2" bestFit="1" customWidth="1"/>
    <col min="10263" max="10498" width="8.88671875" style="2"/>
    <col min="10499" max="10499" width="11.33203125" style="2" customWidth="1"/>
    <col min="10500" max="10500" width="19.44140625" style="2" customWidth="1"/>
    <col min="10501" max="10501" width="38.88671875" style="2" customWidth="1"/>
    <col min="10502" max="10502" width="34" style="2" customWidth="1"/>
    <col min="10503" max="10503" width="22.5546875" style="2" customWidth="1"/>
    <col min="10504" max="10504" width="13.5546875" style="2" customWidth="1"/>
    <col min="10505" max="10505" width="14.109375" style="2" customWidth="1"/>
    <col min="10506" max="10506" width="26.5546875" style="2" customWidth="1"/>
    <col min="10507" max="10507" width="12.88671875" style="2" customWidth="1"/>
    <col min="10508" max="10508" width="16.33203125" style="2" customWidth="1"/>
    <col min="10509" max="10509" width="18.44140625" style="2" customWidth="1"/>
    <col min="10510" max="10510" width="20.6640625" style="2" customWidth="1"/>
    <col min="10511" max="10511" width="25.109375" style="2" customWidth="1"/>
    <col min="10512" max="10512" width="10.109375" style="2" customWidth="1"/>
    <col min="10513" max="10513" width="22.109375" style="2" customWidth="1"/>
    <col min="10514" max="10514" width="19.5546875" style="2" customWidth="1"/>
    <col min="10515" max="10515" width="21.88671875" style="2" customWidth="1"/>
    <col min="10516" max="10516" width="16.109375" style="2" customWidth="1"/>
    <col min="10517" max="10517" width="24.109375" style="2" customWidth="1"/>
    <col min="10518" max="10518" width="14" style="2" bestFit="1" customWidth="1"/>
    <col min="10519" max="10754" width="8.88671875" style="2"/>
    <col min="10755" max="10755" width="11.33203125" style="2" customWidth="1"/>
    <col min="10756" max="10756" width="19.44140625" style="2" customWidth="1"/>
    <col min="10757" max="10757" width="38.88671875" style="2" customWidth="1"/>
    <col min="10758" max="10758" width="34" style="2" customWidth="1"/>
    <col min="10759" max="10759" width="22.5546875" style="2" customWidth="1"/>
    <col min="10760" max="10760" width="13.5546875" style="2" customWidth="1"/>
    <col min="10761" max="10761" width="14.109375" style="2" customWidth="1"/>
    <col min="10762" max="10762" width="26.5546875" style="2" customWidth="1"/>
    <col min="10763" max="10763" width="12.88671875" style="2" customWidth="1"/>
    <col min="10764" max="10764" width="16.33203125" style="2" customWidth="1"/>
    <col min="10765" max="10765" width="18.44140625" style="2" customWidth="1"/>
    <col min="10766" max="10766" width="20.6640625" style="2" customWidth="1"/>
    <col min="10767" max="10767" width="25.109375" style="2" customWidth="1"/>
    <col min="10768" max="10768" width="10.109375" style="2" customWidth="1"/>
    <col min="10769" max="10769" width="22.109375" style="2" customWidth="1"/>
    <col min="10770" max="10770" width="19.5546875" style="2" customWidth="1"/>
    <col min="10771" max="10771" width="21.88671875" style="2" customWidth="1"/>
    <col min="10772" max="10772" width="16.109375" style="2" customWidth="1"/>
    <col min="10773" max="10773" width="24.109375" style="2" customWidth="1"/>
    <col min="10774" max="10774" width="14" style="2" bestFit="1" customWidth="1"/>
    <col min="10775" max="11010" width="8.88671875" style="2"/>
    <col min="11011" max="11011" width="11.33203125" style="2" customWidth="1"/>
    <col min="11012" max="11012" width="19.44140625" style="2" customWidth="1"/>
    <col min="11013" max="11013" width="38.88671875" style="2" customWidth="1"/>
    <col min="11014" max="11014" width="34" style="2" customWidth="1"/>
    <col min="11015" max="11015" width="22.5546875" style="2" customWidth="1"/>
    <col min="11016" max="11016" width="13.5546875" style="2" customWidth="1"/>
    <col min="11017" max="11017" width="14.109375" style="2" customWidth="1"/>
    <col min="11018" max="11018" width="26.5546875" style="2" customWidth="1"/>
    <col min="11019" max="11019" width="12.88671875" style="2" customWidth="1"/>
    <col min="11020" max="11020" width="16.33203125" style="2" customWidth="1"/>
    <col min="11021" max="11021" width="18.44140625" style="2" customWidth="1"/>
    <col min="11022" max="11022" width="20.6640625" style="2" customWidth="1"/>
    <col min="11023" max="11023" width="25.109375" style="2" customWidth="1"/>
    <col min="11024" max="11024" width="10.109375" style="2" customWidth="1"/>
    <col min="11025" max="11025" width="22.109375" style="2" customWidth="1"/>
    <col min="11026" max="11026" width="19.5546875" style="2" customWidth="1"/>
    <col min="11027" max="11027" width="21.88671875" style="2" customWidth="1"/>
    <col min="11028" max="11028" width="16.109375" style="2" customWidth="1"/>
    <col min="11029" max="11029" width="24.109375" style="2" customWidth="1"/>
    <col min="11030" max="11030" width="14" style="2" bestFit="1" customWidth="1"/>
    <col min="11031" max="11266" width="8.88671875" style="2"/>
    <col min="11267" max="11267" width="11.33203125" style="2" customWidth="1"/>
    <col min="11268" max="11268" width="19.44140625" style="2" customWidth="1"/>
    <col min="11269" max="11269" width="38.88671875" style="2" customWidth="1"/>
    <col min="11270" max="11270" width="34" style="2" customWidth="1"/>
    <col min="11271" max="11271" width="22.5546875" style="2" customWidth="1"/>
    <col min="11272" max="11272" width="13.5546875" style="2" customWidth="1"/>
    <col min="11273" max="11273" width="14.109375" style="2" customWidth="1"/>
    <col min="11274" max="11274" width="26.5546875" style="2" customWidth="1"/>
    <col min="11275" max="11275" width="12.88671875" style="2" customWidth="1"/>
    <col min="11276" max="11276" width="16.33203125" style="2" customWidth="1"/>
    <col min="11277" max="11277" width="18.44140625" style="2" customWidth="1"/>
    <col min="11278" max="11278" width="20.6640625" style="2" customWidth="1"/>
    <col min="11279" max="11279" width="25.109375" style="2" customWidth="1"/>
    <col min="11280" max="11280" width="10.109375" style="2" customWidth="1"/>
    <col min="11281" max="11281" width="22.109375" style="2" customWidth="1"/>
    <col min="11282" max="11282" width="19.5546875" style="2" customWidth="1"/>
    <col min="11283" max="11283" width="21.88671875" style="2" customWidth="1"/>
    <col min="11284" max="11284" width="16.109375" style="2" customWidth="1"/>
    <col min="11285" max="11285" width="24.109375" style="2" customWidth="1"/>
    <col min="11286" max="11286" width="14" style="2" bestFit="1" customWidth="1"/>
    <col min="11287" max="11522" width="8.88671875" style="2"/>
    <col min="11523" max="11523" width="11.33203125" style="2" customWidth="1"/>
    <col min="11524" max="11524" width="19.44140625" style="2" customWidth="1"/>
    <col min="11525" max="11525" width="38.88671875" style="2" customWidth="1"/>
    <col min="11526" max="11526" width="34" style="2" customWidth="1"/>
    <col min="11527" max="11527" width="22.5546875" style="2" customWidth="1"/>
    <col min="11528" max="11528" width="13.5546875" style="2" customWidth="1"/>
    <col min="11529" max="11529" width="14.109375" style="2" customWidth="1"/>
    <col min="11530" max="11530" width="26.5546875" style="2" customWidth="1"/>
    <col min="11531" max="11531" width="12.88671875" style="2" customWidth="1"/>
    <col min="11532" max="11532" width="16.33203125" style="2" customWidth="1"/>
    <col min="11533" max="11533" width="18.44140625" style="2" customWidth="1"/>
    <col min="11534" max="11534" width="20.6640625" style="2" customWidth="1"/>
    <col min="11535" max="11535" width="25.109375" style="2" customWidth="1"/>
    <col min="11536" max="11536" width="10.109375" style="2" customWidth="1"/>
    <col min="11537" max="11537" width="22.109375" style="2" customWidth="1"/>
    <col min="11538" max="11538" width="19.5546875" style="2" customWidth="1"/>
    <col min="11539" max="11539" width="21.88671875" style="2" customWidth="1"/>
    <col min="11540" max="11540" width="16.109375" style="2" customWidth="1"/>
    <col min="11541" max="11541" width="24.109375" style="2" customWidth="1"/>
    <col min="11542" max="11542" width="14" style="2" bestFit="1" customWidth="1"/>
    <col min="11543" max="11778" width="8.88671875" style="2"/>
    <col min="11779" max="11779" width="11.33203125" style="2" customWidth="1"/>
    <col min="11780" max="11780" width="19.44140625" style="2" customWidth="1"/>
    <col min="11781" max="11781" width="38.88671875" style="2" customWidth="1"/>
    <col min="11782" max="11782" width="34" style="2" customWidth="1"/>
    <col min="11783" max="11783" width="22.5546875" style="2" customWidth="1"/>
    <col min="11784" max="11784" width="13.5546875" style="2" customWidth="1"/>
    <col min="11785" max="11785" width="14.109375" style="2" customWidth="1"/>
    <col min="11786" max="11786" width="26.5546875" style="2" customWidth="1"/>
    <col min="11787" max="11787" width="12.88671875" style="2" customWidth="1"/>
    <col min="11788" max="11788" width="16.33203125" style="2" customWidth="1"/>
    <col min="11789" max="11789" width="18.44140625" style="2" customWidth="1"/>
    <col min="11790" max="11790" width="20.6640625" style="2" customWidth="1"/>
    <col min="11791" max="11791" width="25.109375" style="2" customWidth="1"/>
    <col min="11792" max="11792" width="10.109375" style="2" customWidth="1"/>
    <col min="11793" max="11793" width="22.109375" style="2" customWidth="1"/>
    <col min="11794" max="11794" width="19.5546875" style="2" customWidth="1"/>
    <col min="11795" max="11795" width="21.88671875" style="2" customWidth="1"/>
    <col min="11796" max="11796" width="16.109375" style="2" customWidth="1"/>
    <col min="11797" max="11797" width="24.109375" style="2" customWidth="1"/>
    <col min="11798" max="11798" width="14" style="2" bestFit="1" customWidth="1"/>
    <col min="11799" max="12034" width="8.88671875" style="2"/>
    <col min="12035" max="12035" width="11.33203125" style="2" customWidth="1"/>
    <col min="12036" max="12036" width="19.44140625" style="2" customWidth="1"/>
    <col min="12037" max="12037" width="38.88671875" style="2" customWidth="1"/>
    <col min="12038" max="12038" width="34" style="2" customWidth="1"/>
    <col min="12039" max="12039" width="22.5546875" style="2" customWidth="1"/>
    <col min="12040" max="12040" width="13.5546875" style="2" customWidth="1"/>
    <col min="12041" max="12041" width="14.109375" style="2" customWidth="1"/>
    <col min="12042" max="12042" width="26.5546875" style="2" customWidth="1"/>
    <col min="12043" max="12043" width="12.88671875" style="2" customWidth="1"/>
    <col min="12044" max="12044" width="16.33203125" style="2" customWidth="1"/>
    <col min="12045" max="12045" width="18.44140625" style="2" customWidth="1"/>
    <col min="12046" max="12046" width="20.6640625" style="2" customWidth="1"/>
    <col min="12047" max="12047" width="25.109375" style="2" customWidth="1"/>
    <col min="12048" max="12048" width="10.109375" style="2" customWidth="1"/>
    <col min="12049" max="12049" width="22.109375" style="2" customWidth="1"/>
    <col min="12050" max="12050" width="19.5546875" style="2" customWidth="1"/>
    <col min="12051" max="12051" width="21.88671875" style="2" customWidth="1"/>
    <col min="12052" max="12052" width="16.109375" style="2" customWidth="1"/>
    <col min="12053" max="12053" width="24.109375" style="2" customWidth="1"/>
    <col min="12054" max="12054" width="14" style="2" bestFit="1" customWidth="1"/>
    <col min="12055" max="12290" width="8.88671875" style="2"/>
    <col min="12291" max="12291" width="11.33203125" style="2" customWidth="1"/>
    <col min="12292" max="12292" width="19.44140625" style="2" customWidth="1"/>
    <col min="12293" max="12293" width="38.88671875" style="2" customWidth="1"/>
    <col min="12294" max="12294" width="34" style="2" customWidth="1"/>
    <col min="12295" max="12295" width="22.5546875" style="2" customWidth="1"/>
    <col min="12296" max="12296" width="13.5546875" style="2" customWidth="1"/>
    <col min="12297" max="12297" width="14.109375" style="2" customWidth="1"/>
    <col min="12298" max="12298" width="26.5546875" style="2" customWidth="1"/>
    <col min="12299" max="12299" width="12.88671875" style="2" customWidth="1"/>
    <col min="12300" max="12300" width="16.33203125" style="2" customWidth="1"/>
    <col min="12301" max="12301" width="18.44140625" style="2" customWidth="1"/>
    <col min="12302" max="12302" width="20.6640625" style="2" customWidth="1"/>
    <col min="12303" max="12303" width="25.109375" style="2" customWidth="1"/>
    <col min="12304" max="12304" width="10.109375" style="2" customWidth="1"/>
    <col min="12305" max="12305" width="22.109375" style="2" customWidth="1"/>
    <col min="12306" max="12306" width="19.5546875" style="2" customWidth="1"/>
    <col min="12307" max="12307" width="21.88671875" style="2" customWidth="1"/>
    <col min="12308" max="12308" width="16.109375" style="2" customWidth="1"/>
    <col min="12309" max="12309" width="24.109375" style="2" customWidth="1"/>
    <col min="12310" max="12310" width="14" style="2" bestFit="1" customWidth="1"/>
    <col min="12311" max="12546" width="8.88671875" style="2"/>
    <col min="12547" max="12547" width="11.33203125" style="2" customWidth="1"/>
    <col min="12548" max="12548" width="19.44140625" style="2" customWidth="1"/>
    <col min="12549" max="12549" width="38.88671875" style="2" customWidth="1"/>
    <col min="12550" max="12550" width="34" style="2" customWidth="1"/>
    <col min="12551" max="12551" width="22.5546875" style="2" customWidth="1"/>
    <col min="12552" max="12552" width="13.5546875" style="2" customWidth="1"/>
    <col min="12553" max="12553" width="14.109375" style="2" customWidth="1"/>
    <col min="12554" max="12554" width="26.5546875" style="2" customWidth="1"/>
    <col min="12555" max="12555" width="12.88671875" style="2" customWidth="1"/>
    <col min="12556" max="12556" width="16.33203125" style="2" customWidth="1"/>
    <col min="12557" max="12557" width="18.44140625" style="2" customWidth="1"/>
    <col min="12558" max="12558" width="20.6640625" style="2" customWidth="1"/>
    <col min="12559" max="12559" width="25.109375" style="2" customWidth="1"/>
    <col min="12560" max="12560" width="10.109375" style="2" customWidth="1"/>
    <col min="12561" max="12561" width="22.109375" style="2" customWidth="1"/>
    <col min="12562" max="12562" width="19.5546875" style="2" customWidth="1"/>
    <col min="12563" max="12563" width="21.88671875" style="2" customWidth="1"/>
    <col min="12564" max="12564" width="16.109375" style="2" customWidth="1"/>
    <col min="12565" max="12565" width="24.109375" style="2" customWidth="1"/>
    <col min="12566" max="12566" width="14" style="2" bestFit="1" customWidth="1"/>
    <col min="12567" max="12802" width="8.88671875" style="2"/>
    <col min="12803" max="12803" width="11.33203125" style="2" customWidth="1"/>
    <col min="12804" max="12804" width="19.44140625" style="2" customWidth="1"/>
    <col min="12805" max="12805" width="38.88671875" style="2" customWidth="1"/>
    <col min="12806" max="12806" width="34" style="2" customWidth="1"/>
    <col min="12807" max="12807" width="22.5546875" style="2" customWidth="1"/>
    <col min="12808" max="12808" width="13.5546875" style="2" customWidth="1"/>
    <col min="12809" max="12809" width="14.109375" style="2" customWidth="1"/>
    <col min="12810" max="12810" width="26.5546875" style="2" customWidth="1"/>
    <col min="12811" max="12811" width="12.88671875" style="2" customWidth="1"/>
    <col min="12812" max="12812" width="16.33203125" style="2" customWidth="1"/>
    <col min="12813" max="12813" width="18.44140625" style="2" customWidth="1"/>
    <col min="12814" max="12814" width="20.6640625" style="2" customWidth="1"/>
    <col min="12815" max="12815" width="25.109375" style="2" customWidth="1"/>
    <col min="12816" max="12816" width="10.109375" style="2" customWidth="1"/>
    <col min="12817" max="12817" width="22.109375" style="2" customWidth="1"/>
    <col min="12818" max="12818" width="19.5546875" style="2" customWidth="1"/>
    <col min="12819" max="12819" width="21.88671875" style="2" customWidth="1"/>
    <col min="12820" max="12820" width="16.109375" style="2" customWidth="1"/>
    <col min="12821" max="12821" width="24.109375" style="2" customWidth="1"/>
    <col min="12822" max="12822" width="14" style="2" bestFit="1" customWidth="1"/>
    <col min="12823" max="13058" width="8.88671875" style="2"/>
    <col min="13059" max="13059" width="11.33203125" style="2" customWidth="1"/>
    <col min="13060" max="13060" width="19.44140625" style="2" customWidth="1"/>
    <col min="13061" max="13061" width="38.88671875" style="2" customWidth="1"/>
    <col min="13062" max="13062" width="34" style="2" customWidth="1"/>
    <col min="13063" max="13063" width="22.5546875" style="2" customWidth="1"/>
    <col min="13064" max="13064" width="13.5546875" style="2" customWidth="1"/>
    <col min="13065" max="13065" width="14.109375" style="2" customWidth="1"/>
    <col min="13066" max="13066" width="26.5546875" style="2" customWidth="1"/>
    <col min="13067" max="13067" width="12.88671875" style="2" customWidth="1"/>
    <col min="13068" max="13068" width="16.33203125" style="2" customWidth="1"/>
    <col min="13069" max="13069" width="18.44140625" style="2" customWidth="1"/>
    <col min="13070" max="13070" width="20.6640625" style="2" customWidth="1"/>
    <col min="13071" max="13071" width="25.109375" style="2" customWidth="1"/>
    <col min="13072" max="13072" width="10.109375" style="2" customWidth="1"/>
    <col min="13073" max="13073" width="22.109375" style="2" customWidth="1"/>
    <col min="13074" max="13074" width="19.5546875" style="2" customWidth="1"/>
    <col min="13075" max="13075" width="21.88671875" style="2" customWidth="1"/>
    <col min="13076" max="13076" width="16.109375" style="2" customWidth="1"/>
    <col min="13077" max="13077" width="24.109375" style="2" customWidth="1"/>
    <col min="13078" max="13078" width="14" style="2" bestFit="1" customWidth="1"/>
    <col min="13079" max="13314" width="8.88671875" style="2"/>
    <col min="13315" max="13315" width="11.33203125" style="2" customWidth="1"/>
    <col min="13316" max="13316" width="19.44140625" style="2" customWidth="1"/>
    <col min="13317" max="13317" width="38.88671875" style="2" customWidth="1"/>
    <col min="13318" max="13318" width="34" style="2" customWidth="1"/>
    <col min="13319" max="13319" width="22.5546875" style="2" customWidth="1"/>
    <col min="13320" max="13320" width="13.5546875" style="2" customWidth="1"/>
    <col min="13321" max="13321" width="14.109375" style="2" customWidth="1"/>
    <col min="13322" max="13322" width="26.5546875" style="2" customWidth="1"/>
    <col min="13323" max="13323" width="12.88671875" style="2" customWidth="1"/>
    <col min="13324" max="13324" width="16.33203125" style="2" customWidth="1"/>
    <col min="13325" max="13325" width="18.44140625" style="2" customWidth="1"/>
    <col min="13326" max="13326" width="20.6640625" style="2" customWidth="1"/>
    <col min="13327" max="13327" width="25.109375" style="2" customWidth="1"/>
    <col min="13328" max="13328" width="10.109375" style="2" customWidth="1"/>
    <col min="13329" max="13329" width="22.109375" style="2" customWidth="1"/>
    <col min="13330" max="13330" width="19.5546875" style="2" customWidth="1"/>
    <col min="13331" max="13331" width="21.88671875" style="2" customWidth="1"/>
    <col min="13332" max="13332" width="16.109375" style="2" customWidth="1"/>
    <col min="13333" max="13333" width="24.109375" style="2" customWidth="1"/>
    <col min="13334" max="13334" width="14" style="2" bestFit="1" customWidth="1"/>
    <col min="13335" max="13570" width="8.88671875" style="2"/>
    <col min="13571" max="13571" width="11.33203125" style="2" customWidth="1"/>
    <col min="13572" max="13572" width="19.44140625" style="2" customWidth="1"/>
    <col min="13573" max="13573" width="38.88671875" style="2" customWidth="1"/>
    <col min="13574" max="13574" width="34" style="2" customWidth="1"/>
    <col min="13575" max="13575" width="22.5546875" style="2" customWidth="1"/>
    <col min="13576" max="13576" width="13.5546875" style="2" customWidth="1"/>
    <col min="13577" max="13577" width="14.109375" style="2" customWidth="1"/>
    <col min="13578" max="13578" width="26.5546875" style="2" customWidth="1"/>
    <col min="13579" max="13579" width="12.88671875" style="2" customWidth="1"/>
    <col min="13580" max="13580" width="16.33203125" style="2" customWidth="1"/>
    <col min="13581" max="13581" width="18.44140625" style="2" customWidth="1"/>
    <col min="13582" max="13582" width="20.6640625" style="2" customWidth="1"/>
    <col min="13583" max="13583" width="25.109375" style="2" customWidth="1"/>
    <col min="13584" max="13584" width="10.109375" style="2" customWidth="1"/>
    <col min="13585" max="13585" width="22.109375" style="2" customWidth="1"/>
    <col min="13586" max="13586" width="19.5546875" style="2" customWidth="1"/>
    <col min="13587" max="13587" width="21.88671875" style="2" customWidth="1"/>
    <col min="13588" max="13588" width="16.109375" style="2" customWidth="1"/>
    <col min="13589" max="13589" width="24.109375" style="2" customWidth="1"/>
    <col min="13590" max="13590" width="14" style="2" bestFit="1" customWidth="1"/>
    <col min="13591" max="13826" width="8.88671875" style="2"/>
    <col min="13827" max="13827" width="11.33203125" style="2" customWidth="1"/>
    <col min="13828" max="13828" width="19.44140625" style="2" customWidth="1"/>
    <col min="13829" max="13829" width="38.88671875" style="2" customWidth="1"/>
    <col min="13830" max="13830" width="34" style="2" customWidth="1"/>
    <col min="13831" max="13831" width="22.5546875" style="2" customWidth="1"/>
    <col min="13832" max="13832" width="13.5546875" style="2" customWidth="1"/>
    <col min="13833" max="13833" width="14.109375" style="2" customWidth="1"/>
    <col min="13834" max="13834" width="26.5546875" style="2" customWidth="1"/>
    <col min="13835" max="13835" width="12.88671875" style="2" customWidth="1"/>
    <col min="13836" max="13836" width="16.33203125" style="2" customWidth="1"/>
    <col min="13837" max="13837" width="18.44140625" style="2" customWidth="1"/>
    <col min="13838" max="13838" width="20.6640625" style="2" customWidth="1"/>
    <col min="13839" max="13839" width="25.109375" style="2" customWidth="1"/>
    <col min="13840" max="13840" width="10.109375" style="2" customWidth="1"/>
    <col min="13841" max="13841" width="22.109375" style="2" customWidth="1"/>
    <col min="13842" max="13842" width="19.5546875" style="2" customWidth="1"/>
    <col min="13843" max="13843" width="21.88671875" style="2" customWidth="1"/>
    <col min="13844" max="13844" width="16.109375" style="2" customWidth="1"/>
    <col min="13845" max="13845" width="24.109375" style="2" customWidth="1"/>
    <col min="13846" max="13846" width="14" style="2" bestFit="1" customWidth="1"/>
    <col min="13847" max="14082" width="8.88671875" style="2"/>
    <col min="14083" max="14083" width="11.33203125" style="2" customWidth="1"/>
    <col min="14084" max="14084" width="19.44140625" style="2" customWidth="1"/>
    <col min="14085" max="14085" width="38.88671875" style="2" customWidth="1"/>
    <col min="14086" max="14086" width="34" style="2" customWidth="1"/>
    <col min="14087" max="14087" width="22.5546875" style="2" customWidth="1"/>
    <col min="14088" max="14088" width="13.5546875" style="2" customWidth="1"/>
    <col min="14089" max="14089" width="14.109375" style="2" customWidth="1"/>
    <col min="14090" max="14090" width="26.5546875" style="2" customWidth="1"/>
    <col min="14091" max="14091" width="12.88671875" style="2" customWidth="1"/>
    <col min="14092" max="14092" width="16.33203125" style="2" customWidth="1"/>
    <col min="14093" max="14093" width="18.44140625" style="2" customWidth="1"/>
    <col min="14094" max="14094" width="20.6640625" style="2" customWidth="1"/>
    <col min="14095" max="14095" width="25.109375" style="2" customWidth="1"/>
    <col min="14096" max="14096" width="10.109375" style="2" customWidth="1"/>
    <col min="14097" max="14097" width="22.109375" style="2" customWidth="1"/>
    <col min="14098" max="14098" width="19.5546875" style="2" customWidth="1"/>
    <col min="14099" max="14099" width="21.88671875" style="2" customWidth="1"/>
    <col min="14100" max="14100" width="16.109375" style="2" customWidth="1"/>
    <col min="14101" max="14101" width="24.109375" style="2" customWidth="1"/>
    <col min="14102" max="14102" width="14" style="2" bestFit="1" customWidth="1"/>
    <col min="14103" max="14338" width="8.88671875" style="2"/>
    <col min="14339" max="14339" width="11.33203125" style="2" customWidth="1"/>
    <col min="14340" max="14340" width="19.44140625" style="2" customWidth="1"/>
    <col min="14341" max="14341" width="38.88671875" style="2" customWidth="1"/>
    <col min="14342" max="14342" width="34" style="2" customWidth="1"/>
    <col min="14343" max="14343" width="22.5546875" style="2" customWidth="1"/>
    <col min="14344" max="14344" width="13.5546875" style="2" customWidth="1"/>
    <col min="14345" max="14345" width="14.109375" style="2" customWidth="1"/>
    <col min="14346" max="14346" width="26.5546875" style="2" customWidth="1"/>
    <col min="14347" max="14347" width="12.88671875" style="2" customWidth="1"/>
    <col min="14348" max="14348" width="16.33203125" style="2" customWidth="1"/>
    <col min="14349" max="14349" width="18.44140625" style="2" customWidth="1"/>
    <col min="14350" max="14350" width="20.6640625" style="2" customWidth="1"/>
    <col min="14351" max="14351" width="25.109375" style="2" customWidth="1"/>
    <col min="14352" max="14352" width="10.109375" style="2" customWidth="1"/>
    <col min="14353" max="14353" width="22.109375" style="2" customWidth="1"/>
    <col min="14354" max="14354" width="19.5546875" style="2" customWidth="1"/>
    <col min="14355" max="14355" width="21.88671875" style="2" customWidth="1"/>
    <col min="14356" max="14356" width="16.109375" style="2" customWidth="1"/>
    <col min="14357" max="14357" width="24.109375" style="2" customWidth="1"/>
    <col min="14358" max="14358" width="14" style="2" bestFit="1" customWidth="1"/>
    <col min="14359" max="14594" width="8.88671875" style="2"/>
    <col min="14595" max="14595" width="11.33203125" style="2" customWidth="1"/>
    <col min="14596" max="14596" width="19.44140625" style="2" customWidth="1"/>
    <col min="14597" max="14597" width="38.88671875" style="2" customWidth="1"/>
    <col min="14598" max="14598" width="34" style="2" customWidth="1"/>
    <col min="14599" max="14599" width="22.5546875" style="2" customWidth="1"/>
    <col min="14600" max="14600" width="13.5546875" style="2" customWidth="1"/>
    <col min="14601" max="14601" width="14.109375" style="2" customWidth="1"/>
    <col min="14602" max="14602" width="26.5546875" style="2" customWidth="1"/>
    <col min="14603" max="14603" width="12.88671875" style="2" customWidth="1"/>
    <col min="14604" max="14604" width="16.33203125" style="2" customWidth="1"/>
    <col min="14605" max="14605" width="18.44140625" style="2" customWidth="1"/>
    <col min="14606" max="14606" width="20.6640625" style="2" customWidth="1"/>
    <col min="14607" max="14607" width="25.109375" style="2" customWidth="1"/>
    <col min="14608" max="14608" width="10.109375" style="2" customWidth="1"/>
    <col min="14609" max="14609" width="22.109375" style="2" customWidth="1"/>
    <col min="14610" max="14610" width="19.5546875" style="2" customWidth="1"/>
    <col min="14611" max="14611" width="21.88671875" style="2" customWidth="1"/>
    <col min="14612" max="14612" width="16.109375" style="2" customWidth="1"/>
    <col min="14613" max="14613" width="24.109375" style="2" customWidth="1"/>
    <col min="14614" max="14614" width="14" style="2" bestFit="1" customWidth="1"/>
    <col min="14615" max="14850" width="8.88671875" style="2"/>
    <col min="14851" max="14851" width="11.33203125" style="2" customWidth="1"/>
    <col min="14852" max="14852" width="19.44140625" style="2" customWidth="1"/>
    <col min="14853" max="14853" width="38.88671875" style="2" customWidth="1"/>
    <col min="14854" max="14854" width="34" style="2" customWidth="1"/>
    <col min="14855" max="14855" width="22.5546875" style="2" customWidth="1"/>
    <col min="14856" max="14856" width="13.5546875" style="2" customWidth="1"/>
    <col min="14857" max="14857" width="14.109375" style="2" customWidth="1"/>
    <col min="14858" max="14858" width="26.5546875" style="2" customWidth="1"/>
    <col min="14859" max="14859" width="12.88671875" style="2" customWidth="1"/>
    <col min="14860" max="14860" width="16.33203125" style="2" customWidth="1"/>
    <col min="14861" max="14861" width="18.44140625" style="2" customWidth="1"/>
    <col min="14862" max="14862" width="20.6640625" style="2" customWidth="1"/>
    <col min="14863" max="14863" width="25.109375" style="2" customWidth="1"/>
    <col min="14864" max="14864" width="10.109375" style="2" customWidth="1"/>
    <col min="14865" max="14865" width="22.109375" style="2" customWidth="1"/>
    <col min="14866" max="14866" width="19.5546875" style="2" customWidth="1"/>
    <col min="14867" max="14867" width="21.88671875" style="2" customWidth="1"/>
    <col min="14868" max="14868" width="16.109375" style="2" customWidth="1"/>
    <col min="14869" max="14869" width="24.109375" style="2" customWidth="1"/>
    <col min="14870" max="14870" width="14" style="2" bestFit="1" customWidth="1"/>
    <col min="14871" max="15106" width="8.88671875" style="2"/>
    <col min="15107" max="15107" width="11.33203125" style="2" customWidth="1"/>
    <col min="15108" max="15108" width="19.44140625" style="2" customWidth="1"/>
    <col min="15109" max="15109" width="38.88671875" style="2" customWidth="1"/>
    <col min="15110" max="15110" width="34" style="2" customWidth="1"/>
    <col min="15111" max="15111" width="22.5546875" style="2" customWidth="1"/>
    <col min="15112" max="15112" width="13.5546875" style="2" customWidth="1"/>
    <col min="15113" max="15113" width="14.109375" style="2" customWidth="1"/>
    <col min="15114" max="15114" width="26.5546875" style="2" customWidth="1"/>
    <col min="15115" max="15115" width="12.88671875" style="2" customWidth="1"/>
    <col min="15116" max="15116" width="16.33203125" style="2" customWidth="1"/>
    <col min="15117" max="15117" width="18.44140625" style="2" customWidth="1"/>
    <col min="15118" max="15118" width="20.6640625" style="2" customWidth="1"/>
    <col min="15119" max="15119" width="25.109375" style="2" customWidth="1"/>
    <col min="15120" max="15120" width="10.109375" style="2" customWidth="1"/>
    <col min="15121" max="15121" width="22.109375" style="2" customWidth="1"/>
    <col min="15122" max="15122" width="19.5546875" style="2" customWidth="1"/>
    <col min="15123" max="15123" width="21.88671875" style="2" customWidth="1"/>
    <col min="15124" max="15124" width="16.109375" style="2" customWidth="1"/>
    <col min="15125" max="15125" width="24.109375" style="2" customWidth="1"/>
    <col min="15126" max="15126" width="14" style="2" bestFit="1" customWidth="1"/>
    <col min="15127" max="15362" width="8.88671875" style="2"/>
    <col min="15363" max="15363" width="11.33203125" style="2" customWidth="1"/>
    <col min="15364" max="15364" width="19.44140625" style="2" customWidth="1"/>
    <col min="15365" max="15365" width="38.88671875" style="2" customWidth="1"/>
    <col min="15366" max="15366" width="34" style="2" customWidth="1"/>
    <col min="15367" max="15367" width="22.5546875" style="2" customWidth="1"/>
    <col min="15368" max="15368" width="13.5546875" style="2" customWidth="1"/>
    <col min="15369" max="15369" width="14.109375" style="2" customWidth="1"/>
    <col min="15370" max="15370" width="26.5546875" style="2" customWidth="1"/>
    <col min="15371" max="15371" width="12.88671875" style="2" customWidth="1"/>
    <col min="15372" max="15372" width="16.33203125" style="2" customWidth="1"/>
    <col min="15373" max="15373" width="18.44140625" style="2" customWidth="1"/>
    <col min="15374" max="15374" width="20.6640625" style="2" customWidth="1"/>
    <col min="15375" max="15375" width="25.109375" style="2" customWidth="1"/>
    <col min="15376" max="15376" width="10.109375" style="2" customWidth="1"/>
    <col min="15377" max="15377" width="22.109375" style="2" customWidth="1"/>
    <col min="15378" max="15378" width="19.5546875" style="2" customWidth="1"/>
    <col min="15379" max="15379" width="21.88671875" style="2" customWidth="1"/>
    <col min="15380" max="15380" width="16.109375" style="2" customWidth="1"/>
    <col min="15381" max="15381" width="24.109375" style="2" customWidth="1"/>
    <col min="15382" max="15382" width="14" style="2" bestFit="1" customWidth="1"/>
    <col min="15383" max="15618" width="8.88671875" style="2"/>
    <col min="15619" max="15619" width="11.33203125" style="2" customWidth="1"/>
    <col min="15620" max="15620" width="19.44140625" style="2" customWidth="1"/>
    <col min="15621" max="15621" width="38.88671875" style="2" customWidth="1"/>
    <col min="15622" max="15622" width="34" style="2" customWidth="1"/>
    <col min="15623" max="15623" width="22.5546875" style="2" customWidth="1"/>
    <col min="15624" max="15624" width="13.5546875" style="2" customWidth="1"/>
    <col min="15625" max="15625" width="14.109375" style="2" customWidth="1"/>
    <col min="15626" max="15626" width="26.5546875" style="2" customWidth="1"/>
    <col min="15627" max="15627" width="12.88671875" style="2" customWidth="1"/>
    <col min="15628" max="15628" width="16.33203125" style="2" customWidth="1"/>
    <col min="15629" max="15629" width="18.44140625" style="2" customWidth="1"/>
    <col min="15630" max="15630" width="20.6640625" style="2" customWidth="1"/>
    <col min="15631" max="15631" width="25.109375" style="2" customWidth="1"/>
    <col min="15632" max="15632" width="10.109375" style="2" customWidth="1"/>
    <col min="15633" max="15633" width="22.109375" style="2" customWidth="1"/>
    <col min="15634" max="15634" width="19.5546875" style="2" customWidth="1"/>
    <col min="15635" max="15635" width="21.88671875" style="2" customWidth="1"/>
    <col min="15636" max="15636" width="16.109375" style="2" customWidth="1"/>
    <col min="15637" max="15637" width="24.109375" style="2" customWidth="1"/>
    <col min="15638" max="15638" width="14" style="2" bestFit="1" customWidth="1"/>
    <col min="15639" max="15874" width="8.88671875" style="2"/>
    <col min="15875" max="15875" width="11.33203125" style="2" customWidth="1"/>
    <col min="15876" max="15876" width="19.44140625" style="2" customWidth="1"/>
    <col min="15877" max="15877" width="38.88671875" style="2" customWidth="1"/>
    <col min="15878" max="15878" width="34" style="2" customWidth="1"/>
    <col min="15879" max="15879" width="22.5546875" style="2" customWidth="1"/>
    <col min="15880" max="15880" width="13.5546875" style="2" customWidth="1"/>
    <col min="15881" max="15881" width="14.109375" style="2" customWidth="1"/>
    <col min="15882" max="15882" width="26.5546875" style="2" customWidth="1"/>
    <col min="15883" max="15883" width="12.88671875" style="2" customWidth="1"/>
    <col min="15884" max="15884" width="16.33203125" style="2" customWidth="1"/>
    <col min="15885" max="15885" width="18.44140625" style="2" customWidth="1"/>
    <col min="15886" max="15886" width="20.6640625" style="2" customWidth="1"/>
    <col min="15887" max="15887" width="25.109375" style="2" customWidth="1"/>
    <col min="15888" max="15888" width="10.109375" style="2" customWidth="1"/>
    <col min="15889" max="15889" width="22.109375" style="2" customWidth="1"/>
    <col min="15890" max="15890" width="19.5546875" style="2" customWidth="1"/>
    <col min="15891" max="15891" width="21.88671875" style="2" customWidth="1"/>
    <col min="15892" max="15892" width="16.109375" style="2" customWidth="1"/>
    <col min="15893" max="15893" width="24.109375" style="2" customWidth="1"/>
    <col min="15894" max="15894" width="14" style="2" bestFit="1" customWidth="1"/>
    <col min="15895" max="16130" width="8.88671875" style="2"/>
    <col min="16131" max="16131" width="11.33203125" style="2" customWidth="1"/>
    <col min="16132" max="16132" width="19.44140625" style="2" customWidth="1"/>
    <col min="16133" max="16133" width="38.88671875" style="2" customWidth="1"/>
    <col min="16134" max="16134" width="34" style="2" customWidth="1"/>
    <col min="16135" max="16135" width="22.5546875" style="2" customWidth="1"/>
    <col min="16136" max="16136" width="13.5546875" style="2" customWidth="1"/>
    <col min="16137" max="16137" width="14.109375" style="2" customWidth="1"/>
    <col min="16138" max="16138" width="26.5546875" style="2" customWidth="1"/>
    <col min="16139" max="16139" width="12.88671875" style="2" customWidth="1"/>
    <col min="16140" max="16140" width="16.33203125" style="2" customWidth="1"/>
    <col min="16141" max="16141" width="18.44140625" style="2" customWidth="1"/>
    <col min="16142" max="16142" width="20.6640625" style="2" customWidth="1"/>
    <col min="16143" max="16143" width="25.109375" style="2" customWidth="1"/>
    <col min="16144" max="16144" width="10.109375" style="2" customWidth="1"/>
    <col min="16145" max="16145" width="22.109375" style="2" customWidth="1"/>
    <col min="16146" max="16146" width="19.5546875" style="2" customWidth="1"/>
    <col min="16147" max="16147" width="21.88671875" style="2" customWidth="1"/>
    <col min="16148" max="16148" width="16.109375" style="2" customWidth="1"/>
    <col min="16149" max="16149" width="24.109375" style="2" customWidth="1"/>
    <col min="16150" max="16150" width="14" style="2" bestFit="1" customWidth="1"/>
    <col min="16151" max="16384" width="8.88671875" style="2"/>
  </cols>
  <sheetData>
    <row r="1" spans="1:20" ht="36.75" customHeight="1" x14ac:dyDescent="0.25">
      <c r="A1" s="321" t="s">
        <v>0</v>
      </c>
      <c r="B1" s="323" t="s">
        <v>1</v>
      </c>
      <c r="C1" s="312" t="s">
        <v>1065</v>
      </c>
      <c r="D1" s="312" t="s">
        <v>2</v>
      </c>
      <c r="E1" s="312" t="s">
        <v>3</v>
      </c>
      <c r="F1" s="312" t="s">
        <v>4</v>
      </c>
      <c r="G1" s="312" t="s">
        <v>5</v>
      </c>
      <c r="H1" s="312" t="s">
        <v>6</v>
      </c>
      <c r="I1" s="312" t="s">
        <v>609</v>
      </c>
      <c r="J1" s="312" t="s">
        <v>7</v>
      </c>
      <c r="K1" s="323" t="s">
        <v>8</v>
      </c>
      <c r="L1" s="323" t="s">
        <v>9</v>
      </c>
      <c r="M1" s="323" t="s">
        <v>10</v>
      </c>
      <c r="N1" s="318" t="s">
        <v>11</v>
      </c>
      <c r="O1" s="319"/>
      <c r="P1" s="319"/>
      <c r="Q1" s="319"/>
      <c r="R1" s="319"/>
      <c r="S1" s="320"/>
      <c r="T1" s="1"/>
    </row>
    <row r="2" spans="1:20" ht="81" customHeight="1" x14ac:dyDescent="0.25">
      <c r="A2" s="322"/>
      <c r="B2" s="324"/>
      <c r="C2" s="313"/>
      <c r="D2" s="313"/>
      <c r="E2" s="313"/>
      <c r="F2" s="313"/>
      <c r="G2" s="313"/>
      <c r="H2" s="313"/>
      <c r="I2" s="313"/>
      <c r="J2" s="313"/>
      <c r="K2" s="324"/>
      <c r="L2" s="324"/>
      <c r="M2" s="324"/>
      <c r="N2" s="43" t="s">
        <v>12</v>
      </c>
      <c r="O2" s="43" t="s">
        <v>13</v>
      </c>
      <c r="P2" s="43" t="s">
        <v>14</v>
      </c>
      <c r="Q2" s="43" t="s">
        <v>15</v>
      </c>
      <c r="R2" s="43" t="s">
        <v>16</v>
      </c>
      <c r="S2" s="43" t="s">
        <v>17</v>
      </c>
      <c r="T2" s="4" t="s">
        <v>18</v>
      </c>
    </row>
    <row r="3" spans="1:20" ht="53.25" customHeight="1" x14ac:dyDescent="0.25">
      <c r="A3" s="42" t="s">
        <v>19</v>
      </c>
      <c r="B3" s="43" t="s">
        <v>20</v>
      </c>
      <c r="C3" s="177" t="s">
        <v>1066</v>
      </c>
      <c r="D3" s="44" t="s">
        <v>21</v>
      </c>
      <c r="E3" s="44" t="s">
        <v>22</v>
      </c>
      <c r="F3" s="44" t="s">
        <v>23</v>
      </c>
      <c r="G3" s="44" t="s">
        <v>24</v>
      </c>
      <c r="H3" s="44" t="s">
        <v>25</v>
      </c>
      <c r="I3" s="57" t="s">
        <v>610</v>
      </c>
      <c r="J3" s="44" t="s">
        <v>26</v>
      </c>
      <c r="K3" s="43" t="s">
        <v>27</v>
      </c>
      <c r="L3" s="43" t="s">
        <v>28</v>
      </c>
      <c r="M3" s="43" t="s">
        <v>29</v>
      </c>
      <c r="N3" s="43" t="s">
        <v>30</v>
      </c>
      <c r="O3" s="43" t="s">
        <v>31</v>
      </c>
      <c r="P3" s="43" t="s">
        <v>32</v>
      </c>
      <c r="Q3" s="43" t="s">
        <v>33</v>
      </c>
      <c r="R3" s="43" t="s">
        <v>34</v>
      </c>
      <c r="S3" s="43" t="s">
        <v>35</v>
      </c>
      <c r="T3" s="7" t="s">
        <v>36</v>
      </c>
    </row>
    <row r="4" spans="1:20" ht="69.75" customHeight="1" x14ac:dyDescent="0.25">
      <c r="A4" s="42" t="s">
        <v>37</v>
      </c>
      <c r="B4" s="43" t="s">
        <v>38</v>
      </c>
      <c r="C4" s="177" t="s">
        <v>1067</v>
      </c>
      <c r="D4" s="44" t="s">
        <v>39</v>
      </c>
      <c r="E4" s="44" t="s">
        <v>40</v>
      </c>
      <c r="F4" s="44" t="s">
        <v>41</v>
      </c>
      <c r="G4" s="44" t="s">
        <v>42</v>
      </c>
      <c r="H4" s="44" t="s">
        <v>43</v>
      </c>
      <c r="I4" s="57" t="s">
        <v>653</v>
      </c>
      <c r="J4" s="44" t="s">
        <v>44</v>
      </c>
      <c r="K4" s="43" t="s">
        <v>45</v>
      </c>
      <c r="L4" s="43" t="s">
        <v>46</v>
      </c>
      <c r="M4" s="43" t="s">
        <v>47</v>
      </c>
      <c r="N4" s="43" t="s">
        <v>48</v>
      </c>
      <c r="O4" s="43" t="s">
        <v>49</v>
      </c>
      <c r="P4" s="43" t="s">
        <v>50</v>
      </c>
      <c r="Q4" s="43" t="s">
        <v>51</v>
      </c>
      <c r="R4" s="43" t="s">
        <v>52</v>
      </c>
      <c r="S4" s="43" t="s">
        <v>53</v>
      </c>
      <c r="T4" s="7" t="s">
        <v>54</v>
      </c>
    </row>
    <row r="5" spans="1:20" ht="29.25" customHeight="1" x14ac:dyDescent="0.25">
      <c r="A5" s="8">
        <v>1</v>
      </c>
      <c r="B5" s="314">
        <v>2</v>
      </c>
      <c r="C5" s="315"/>
      <c r="D5" s="9">
        <v>3</v>
      </c>
      <c r="E5" s="9">
        <v>4</v>
      </c>
      <c r="F5" s="9">
        <v>5</v>
      </c>
      <c r="G5" s="9">
        <v>6</v>
      </c>
      <c r="H5" s="9">
        <v>7</v>
      </c>
      <c r="I5" s="9">
        <v>8</v>
      </c>
      <c r="J5" s="9">
        <v>9</v>
      </c>
      <c r="K5" s="9">
        <v>10</v>
      </c>
      <c r="L5" s="9">
        <v>11</v>
      </c>
      <c r="M5" s="9">
        <v>12</v>
      </c>
      <c r="N5" s="9">
        <v>13</v>
      </c>
      <c r="O5" s="9">
        <v>14</v>
      </c>
      <c r="P5" s="9">
        <v>15</v>
      </c>
      <c r="Q5" s="9">
        <v>16</v>
      </c>
      <c r="R5" s="9">
        <v>17</v>
      </c>
      <c r="S5" s="9">
        <v>18</v>
      </c>
      <c r="T5" s="9">
        <v>19</v>
      </c>
    </row>
    <row r="6" spans="1:20" ht="21.75" customHeight="1" x14ac:dyDescent="0.25">
      <c r="A6" s="303" t="s">
        <v>285</v>
      </c>
      <c r="B6" s="304"/>
      <c r="C6" s="304"/>
      <c r="D6" s="304"/>
      <c r="E6" s="304"/>
      <c r="F6" s="304"/>
      <c r="G6" s="304"/>
      <c r="H6" s="304"/>
      <c r="I6" s="304"/>
      <c r="J6" s="304"/>
      <c r="K6" s="304"/>
      <c r="L6" s="304"/>
      <c r="M6" s="304"/>
      <c r="N6" s="304"/>
      <c r="O6" s="304"/>
      <c r="P6" s="304"/>
      <c r="Q6" s="304"/>
      <c r="R6" s="304"/>
      <c r="S6" s="304"/>
      <c r="T6" s="305"/>
    </row>
    <row r="7" spans="1:20" ht="20.25" customHeight="1" thickBot="1" x14ac:dyDescent="0.3">
      <c r="A7" s="379" t="s">
        <v>286</v>
      </c>
      <c r="B7" s="380"/>
      <c r="C7" s="380"/>
      <c r="D7" s="380"/>
      <c r="E7" s="380"/>
      <c r="F7" s="380"/>
      <c r="G7" s="380"/>
      <c r="H7" s="380"/>
      <c r="I7" s="380"/>
      <c r="J7" s="380"/>
      <c r="K7" s="380"/>
      <c r="L7" s="380"/>
      <c r="M7" s="380"/>
      <c r="N7" s="380"/>
      <c r="O7" s="380"/>
      <c r="P7" s="380"/>
      <c r="Q7" s="380"/>
      <c r="R7" s="380"/>
      <c r="S7" s="380"/>
      <c r="T7" s="381"/>
    </row>
    <row r="8" spans="1:20" ht="61.95" customHeight="1" x14ac:dyDescent="0.25">
      <c r="A8" s="458">
        <v>1</v>
      </c>
      <c r="B8" s="365" t="s">
        <v>287</v>
      </c>
      <c r="C8" s="365" t="s">
        <v>1110</v>
      </c>
      <c r="D8" s="459" t="s">
        <v>288</v>
      </c>
      <c r="E8" s="461" t="s">
        <v>340</v>
      </c>
      <c r="F8" s="463">
        <v>15</v>
      </c>
      <c r="G8" s="464">
        <v>42797</v>
      </c>
      <c r="H8" s="464">
        <v>43253</v>
      </c>
      <c r="I8" s="464" t="s">
        <v>611</v>
      </c>
      <c r="J8" s="88" t="s">
        <v>289</v>
      </c>
      <c r="K8" s="105" t="s">
        <v>128</v>
      </c>
      <c r="L8" s="105" t="s">
        <v>259</v>
      </c>
      <c r="M8" s="465">
        <v>108</v>
      </c>
      <c r="N8" s="480">
        <v>524957.17000000004</v>
      </c>
      <c r="O8" s="389">
        <f>N8*P8</f>
        <v>446213.59450000001</v>
      </c>
      <c r="P8" s="390">
        <v>0.85</v>
      </c>
      <c r="Q8" s="389">
        <f>N8*13%</f>
        <v>68244.432100000005</v>
      </c>
      <c r="R8" s="390">
        <v>0.13</v>
      </c>
      <c r="S8" s="389">
        <f>N8*2%</f>
        <v>10499.143400000001</v>
      </c>
      <c r="T8" s="479">
        <v>0.02</v>
      </c>
    </row>
    <row r="9" spans="1:20" ht="64.95" customHeight="1" x14ac:dyDescent="0.25">
      <c r="A9" s="274"/>
      <c r="B9" s="271"/>
      <c r="C9" s="271"/>
      <c r="D9" s="460"/>
      <c r="E9" s="462"/>
      <c r="F9" s="417"/>
      <c r="G9" s="300"/>
      <c r="H9" s="300"/>
      <c r="I9" s="300"/>
      <c r="J9" s="103" t="s">
        <v>290</v>
      </c>
      <c r="K9" s="102" t="s">
        <v>152</v>
      </c>
      <c r="L9" s="102" t="s">
        <v>199</v>
      </c>
      <c r="M9" s="466"/>
      <c r="N9" s="481"/>
      <c r="O9" s="253"/>
      <c r="P9" s="255"/>
      <c r="Q9" s="253"/>
      <c r="R9" s="255"/>
      <c r="S9" s="253"/>
      <c r="T9" s="317"/>
    </row>
    <row r="10" spans="1:20" ht="45" customHeight="1" x14ac:dyDescent="0.25">
      <c r="A10" s="272">
        <v>2</v>
      </c>
      <c r="B10" s="270" t="s">
        <v>323</v>
      </c>
      <c r="C10" s="270" t="s">
        <v>1111</v>
      </c>
      <c r="D10" s="477" t="s">
        <v>324</v>
      </c>
      <c r="E10" s="482" t="s">
        <v>341</v>
      </c>
      <c r="F10" s="415">
        <v>18</v>
      </c>
      <c r="G10" s="277">
        <v>42829</v>
      </c>
      <c r="H10" s="277">
        <v>43376</v>
      </c>
      <c r="I10" s="341" t="s">
        <v>611</v>
      </c>
      <c r="J10" s="103" t="s">
        <v>329</v>
      </c>
      <c r="K10" s="102" t="s">
        <v>152</v>
      </c>
      <c r="L10" s="102" t="s">
        <v>112</v>
      </c>
      <c r="M10" s="471">
        <v>102</v>
      </c>
      <c r="N10" s="468">
        <v>354959.43</v>
      </c>
      <c r="O10" s="252">
        <v>301715.52</v>
      </c>
      <c r="P10" s="254">
        <v>0.85</v>
      </c>
      <c r="Q10" s="252">
        <v>46144.72</v>
      </c>
      <c r="R10" s="254">
        <v>0.13</v>
      </c>
      <c r="S10" s="252">
        <v>7099.19</v>
      </c>
      <c r="T10" s="316">
        <v>0.02</v>
      </c>
    </row>
    <row r="11" spans="1:20" ht="37.200000000000003" customHeight="1" x14ac:dyDescent="0.25">
      <c r="A11" s="274"/>
      <c r="B11" s="271"/>
      <c r="C11" s="271"/>
      <c r="D11" s="478"/>
      <c r="E11" s="462"/>
      <c r="F11" s="417"/>
      <c r="G11" s="300"/>
      <c r="H11" s="300"/>
      <c r="I11" s="348"/>
      <c r="J11" s="103" t="s">
        <v>330</v>
      </c>
      <c r="K11" s="102" t="s">
        <v>128</v>
      </c>
      <c r="L11" s="102" t="s">
        <v>338</v>
      </c>
      <c r="M11" s="466"/>
      <c r="N11" s="470"/>
      <c r="O11" s="253"/>
      <c r="P11" s="255"/>
      <c r="Q11" s="253"/>
      <c r="R11" s="255"/>
      <c r="S11" s="253"/>
      <c r="T11" s="317"/>
    </row>
    <row r="12" spans="1:20" ht="28.8" x14ac:dyDescent="0.25">
      <c r="A12" s="272">
        <v>3</v>
      </c>
      <c r="B12" s="270" t="s">
        <v>325</v>
      </c>
      <c r="C12" s="270" t="s">
        <v>1112</v>
      </c>
      <c r="D12" s="477" t="s">
        <v>326</v>
      </c>
      <c r="E12" s="482" t="s">
        <v>342</v>
      </c>
      <c r="F12" s="415">
        <v>18</v>
      </c>
      <c r="G12" s="277">
        <v>42829</v>
      </c>
      <c r="H12" s="277">
        <v>43376</v>
      </c>
      <c r="I12" s="341" t="s">
        <v>611</v>
      </c>
      <c r="J12" s="103" t="s">
        <v>331</v>
      </c>
      <c r="K12" s="102" t="s">
        <v>128</v>
      </c>
      <c r="L12" s="102" t="s">
        <v>90</v>
      </c>
      <c r="M12" s="471">
        <v>102</v>
      </c>
      <c r="N12" s="468">
        <v>400230.95</v>
      </c>
      <c r="O12" s="252">
        <v>340196.31</v>
      </c>
      <c r="P12" s="254">
        <v>0.85</v>
      </c>
      <c r="Q12" s="252">
        <v>52030.02</v>
      </c>
      <c r="R12" s="254">
        <v>0.13</v>
      </c>
      <c r="S12" s="252">
        <v>8004.62</v>
      </c>
      <c r="T12" s="316">
        <v>0.02</v>
      </c>
    </row>
    <row r="13" spans="1:20" ht="28.8" x14ac:dyDescent="0.25">
      <c r="A13" s="273"/>
      <c r="B13" s="329"/>
      <c r="C13" s="329"/>
      <c r="D13" s="484"/>
      <c r="E13" s="483"/>
      <c r="F13" s="416"/>
      <c r="G13" s="350"/>
      <c r="H13" s="350"/>
      <c r="I13" s="394"/>
      <c r="J13" s="103" t="s">
        <v>332</v>
      </c>
      <c r="K13" s="102" t="s">
        <v>128</v>
      </c>
      <c r="L13" s="102" t="s">
        <v>90</v>
      </c>
      <c r="M13" s="472"/>
      <c r="N13" s="469"/>
      <c r="O13" s="266"/>
      <c r="P13" s="265"/>
      <c r="Q13" s="266"/>
      <c r="R13" s="265"/>
      <c r="S13" s="266"/>
      <c r="T13" s="336"/>
    </row>
    <row r="14" spans="1:20" ht="28.8" x14ac:dyDescent="0.25">
      <c r="A14" s="273"/>
      <c r="B14" s="329"/>
      <c r="C14" s="329"/>
      <c r="D14" s="484"/>
      <c r="E14" s="483"/>
      <c r="F14" s="416"/>
      <c r="G14" s="350"/>
      <c r="H14" s="350"/>
      <c r="I14" s="394"/>
      <c r="J14" s="103" t="s">
        <v>333</v>
      </c>
      <c r="K14" s="102" t="s">
        <v>128</v>
      </c>
      <c r="L14" s="102" t="s">
        <v>90</v>
      </c>
      <c r="M14" s="472"/>
      <c r="N14" s="469"/>
      <c r="O14" s="266"/>
      <c r="P14" s="265"/>
      <c r="Q14" s="266"/>
      <c r="R14" s="265"/>
      <c r="S14" s="266"/>
      <c r="T14" s="336"/>
    </row>
    <row r="15" spans="1:20" ht="28.8" x14ac:dyDescent="0.25">
      <c r="A15" s="274"/>
      <c r="B15" s="271"/>
      <c r="C15" s="271"/>
      <c r="D15" s="478"/>
      <c r="E15" s="462"/>
      <c r="F15" s="417"/>
      <c r="G15" s="300"/>
      <c r="H15" s="300"/>
      <c r="I15" s="348"/>
      <c r="J15" s="103" t="s">
        <v>334</v>
      </c>
      <c r="K15" s="102" t="s">
        <v>152</v>
      </c>
      <c r="L15" s="102" t="s">
        <v>164</v>
      </c>
      <c r="M15" s="466"/>
      <c r="N15" s="470"/>
      <c r="O15" s="253"/>
      <c r="P15" s="255"/>
      <c r="Q15" s="253"/>
      <c r="R15" s="255"/>
      <c r="S15" s="253"/>
      <c r="T15" s="317"/>
    </row>
    <row r="16" spans="1:20" ht="14.4" x14ac:dyDescent="0.25">
      <c r="A16" s="272">
        <v>4</v>
      </c>
      <c r="B16" s="270" t="s">
        <v>327</v>
      </c>
      <c r="C16" s="270" t="s">
        <v>1113</v>
      </c>
      <c r="D16" s="477" t="s">
        <v>328</v>
      </c>
      <c r="E16" s="482" t="s">
        <v>343</v>
      </c>
      <c r="F16" s="415">
        <v>24</v>
      </c>
      <c r="G16" s="277">
        <v>42829</v>
      </c>
      <c r="H16" s="277">
        <v>43558</v>
      </c>
      <c r="I16" s="277" t="s">
        <v>611</v>
      </c>
      <c r="J16" s="103" t="s">
        <v>335</v>
      </c>
      <c r="K16" s="102" t="s">
        <v>152</v>
      </c>
      <c r="L16" s="102" t="s">
        <v>199</v>
      </c>
      <c r="M16" s="471">
        <v>106</v>
      </c>
      <c r="N16" s="468">
        <v>593492.79</v>
      </c>
      <c r="O16" s="252">
        <v>504468.87</v>
      </c>
      <c r="P16" s="254">
        <v>0.85</v>
      </c>
      <c r="Q16" s="252">
        <v>77154.06</v>
      </c>
      <c r="R16" s="254">
        <v>0.13</v>
      </c>
      <c r="S16" s="252">
        <v>11869.86</v>
      </c>
      <c r="T16" s="316">
        <v>0.02</v>
      </c>
    </row>
    <row r="17" spans="1:20" ht="28.8" x14ac:dyDescent="0.25">
      <c r="A17" s="273"/>
      <c r="B17" s="329"/>
      <c r="C17" s="329"/>
      <c r="D17" s="484"/>
      <c r="E17" s="483"/>
      <c r="F17" s="416"/>
      <c r="G17" s="350"/>
      <c r="H17" s="350"/>
      <c r="I17" s="350"/>
      <c r="J17" s="103" t="s">
        <v>336</v>
      </c>
      <c r="K17" s="102" t="s">
        <v>128</v>
      </c>
      <c r="L17" s="102" t="s">
        <v>90</v>
      </c>
      <c r="M17" s="472"/>
      <c r="N17" s="469"/>
      <c r="O17" s="266"/>
      <c r="P17" s="265"/>
      <c r="Q17" s="266"/>
      <c r="R17" s="265"/>
      <c r="S17" s="266"/>
      <c r="T17" s="336"/>
    </row>
    <row r="18" spans="1:20" ht="28.8" x14ac:dyDescent="0.25">
      <c r="A18" s="274"/>
      <c r="B18" s="271"/>
      <c r="C18" s="271"/>
      <c r="D18" s="478"/>
      <c r="E18" s="462"/>
      <c r="F18" s="417"/>
      <c r="G18" s="300"/>
      <c r="H18" s="300"/>
      <c r="I18" s="300"/>
      <c r="J18" s="103" t="s">
        <v>337</v>
      </c>
      <c r="K18" s="102" t="s">
        <v>152</v>
      </c>
      <c r="L18" s="102" t="s">
        <v>160</v>
      </c>
      <c r="M18" s="466"/>
      <c r="N18" s="470"/>
      <c r="O18" s="253"/>
      <c r="P18" s="255"/>
      <c r="Q18" s="253"/>
      <c r="R18" s="255"/>
      <c r="S18" s="253"/>
      <c r="T18" s="317"/>
    </row>
    <row r="19" spans="1:20" ht="44.4" customHeight="1" x14ac:dyDescent="0.25">
      <c r="A19" s="429">
        <v>5</v>
      </c>
      <c r="B19" s="270" t="s">
        <v>354</v>
      </c>
      <c r="C19" s="270" t="s">
        <v>1114</v>
      </c>
      <c r="D19" s="477" t="s">
        <v>355</v>
      </c>
      <c r="E19" s="445" t="s">
        <v>358</v>
      </c>
      <c r="F19" s="425">
        <v>18</v>
      </c>
      <c r="G19" s="258">
        <v>42830</v>
      </c>
      <c r="H19" s="258">
        <v>43377</v>
      </c>
      <c r="I19" s="341" t="s">
        <v>611</v>
      </c>
      <c r="J19" s="103" t="s">
        <v>356</v>
      </c>
      <c r="K19" s="102" t="s">
        <v>128</v>
      </c>
      <c r="L19" s="102" t="s">
        <v>67</v>
      </c>
      <c r="M19" s="471">
        <v>102</v>
      </c>
      <c r="N19" s="468">
        <v>430114.34</v>
      </c>
      <c r="O19" s="252">
        <v>365597.19</v>
      </c>
      <c r="P19" s="254">
        <v>0.85</v>
      </c>
      <c r="Q19" s="252">
        <v>55914.86</v>
      </c>
      <c r="R19" s="254">
        <v>0.13</v>
      </c>
      <c r="S19" s="252">
        <v>8602.2900000000009</v>
      </c>
      <c r="T19" s="316">
        <v>0.02</v>
      </c>
    </row>
    <row r="20" spans="1:20" ht="40.200000000000003" customHeight="1" x14ac:dyDescent="0.25">
      <c r="A20" s="429"/>
      <c r="B20" s="271"/>
      <c r="C20" s="271"/>
      <c r="D20" s="478"/>
      <c r="E20" s="445"/>
      <c r="F20" s="425"/>
      <c r="G20" s="258"/>
      <c r="H20" s="258"/>
      <c r="I20" s="348"/>
      <c r="J20" s="103" t="s">
        <v>357</v>
      </c>
      <c r="K20" s="102" t="s">
        <v>152</v>
      </c>
      <c r="L20" s="102" t="s">
        <v>74</v>
      </c>
      <c r="M20" s="466"/>
      <c r="N20" s="470"/>
      <c r="O20" s="253"/>
      <c r="P20" s="255"/>
      <c r="Q20" s="253"/>
      <c r="R20" s="255"/>
      <c r="S20" s="253"/>
      <c r="T20" s="317"/>
    </row>
    <row r="21" spans="1:20" ht="43.95" customHeight="1" x14ac:dyDescent="0.25">
      <c r="A21" s="429">
        <v>6</v>
      </c>
      <c r="B21" s="270" t="s">
        <v>359</v>
      </c>
      <c r="C21" s="270" t="s">
        <v>1115</v>
      </c>
      <c r="D21" s="477" t="s">
        <v>360</v>
      </c>
      <c r="E21" s="445" t="s">
        <v>363</v>
      </c>
      <c r="F21" s="425">
        <v>18</v>
      </c>
      <c r="G21" s="258">
        <v>42833</v>
      </c>
      <c r="H21" s="258">
        <v>43380</v>
      </c>
      <c r="I21" s="341" t="s">
        <v>611</v>
      </c>
      <c r="J21" s="103" t="s">
        <v>361</v>
      </c>
      <c r="K21" s="102" t="s">
        <v>152</v>
      </c>
      <c r="L21" s="102" t="s">
        <v>112</v>
      </c>
      <c r="M21" s="471">
        <v>102</v>
      </c>
      <c r="N21" s="468">
        <v>312937.17</v>
      </c>
      <c r="O21" s="252">
        <v>265996.59000000003</v>
      </c>
      <c r="P21" s="254">
        <v>0.85</v>
      </c>
      <c r="Q21" s="252">
        <v>40681.839999999997</v>
      </c>
      <c r="R21" s="254">
        <v>0.13</v>
      </c>
      <c r="S21" s="252">
        <v>6258.74</v>
      </c>
      <c r="T21" s="316">
        <v>0.02</v>
      </c>
    </row>
    <row r="22" spans="1:20" ht="43.95" customHeight="1" x14ac:dyDescent="0.25">
      <c r="A22" s="429"/>
      <c r="B22" s="271"/>
      <c r="C22" s="271"/>
      <c r="D22" s="478"/>
      <c r="E22" s="445"/>
      <c r="F22" s="425"/>
      <c r="G22" s="258"/>
      <c r="H22" s="258"/>
      <c r="I22" s="348"/>
      <c r="J22" s="103" t="s">
        <v>362</v>
      </c>
      <c r="K22" s="102" t="s">
        <v>128</v>
      </c>
      <c r="L22" s="102" t="s">
        <v>110</v>
      </c>
      <c r="M22" s="466"/>
      <c r="N22" s="470"/>
      <c r="O22" s="253"/>
      <c r="P22" s="255"/>
      <c r="Q22" s="253"/>
      <c r="R22" s="255"/>
      <c r="S22" s="253"/>
      <c r="T22" s="317"/>
    </row>
    <row r="23" spans="1:20" ht="37.200000000000003" customHeight="1" x14ac:dyDescent="0.25">
      <c r="A23" s="429">
        <v>7</v>
      </c>
      <c r="B23" s="261" t="s">
        <v>374</v>
      </c>
      <c r="C23" s="270" t="s">
        <v>1116</v>
      </c>
      <c r="D23" s="476" t="s">
        <v>375</v>
      </c>
      <c r="E23" s="445" t="s">
        <v>380</v>
      </c>
      <c r="F23" s="425">
        <v>20</v>
      </c>
      <c r="G23" s="258">
        <v>42844</v>
      </c>
      <c r="H23" s="258">
        <v>43452</v>
      </c>
      <c r="I23" s="341" t="s">
        <v>611</v>
      </c>
      <c r="J23" s="103" t="s">
        <v>376</v>
      </c>
      <c r="K23" s="102" t="s">
        <v>128</v>
      </c>
      <c r="L23" s="102" t="s">
        <v>378</v>
      </c>
      <c r="M23" s="471">
        <v>106</v>
      </c>
      <c r="N23" s="468">
        <v>742866.94</v>
      </c>
      <c r="O23" s="252">
        <v>631436.9</v>
      </c>
      <c r="P23" s="254">
        <v>0.85</v>
      </c>
      <c r="Q23" s="252">
        <v>96572.7</v>
      </c>
      <c r="R23" s="254">
        <v>0.13</v>
      </c>
      <c r="S23" s="252">
        <v>14857.34</v>
      </c>
      <c r="T23" s="316">
        <v>0.02</v>
      </c>
    </row>
    <row r="24" spans="1:20" ht="39.6" customHeight="1" x14ac:dyDescent="0.25">
      <c r="A24" s="429"/>
      <c r="B24" s="261"/>
      <c r="C24" s="271"/>
      <c r="D24" s="476"/>
      <c r="E24" s="445"/>
      <c r="F24" s="425"/>
      <c r="G24" s="258"/>
      <c r="H24" s="258"/>
      <c r="I24" s="348"/>
      <c r="J24" s="103" t="s">
        <v>377</v>
      </c>
      <c r="K24" s="102" t="s">
        <v>152</v>
      </c>
      <c r="L24" s="102" t="s">
        <v>379</v>
      </c>
      <c r="M24" s="466"/>
      <c r="N24" s="470"/>
      <c r="O24" s="253"/>
      <c r="P24" s="255"/>
      <c r="Q24" s="253"/>
      <c r="R24" s="255"/>
      <c r="S24" s="253"/>
      <c r="T24" s="317"/>
    </row>
    <row r="25" spans="1:20" ht="14.4" x14ac:dyDescent="0.25">
      <c r="A25" s="429">
        <v>8</v>
      </c>
      <c r="B25" s="261" t="s">
        <v>388</v>
      </c>
      <c r="C25" s="270" t="s">
        <v>1117</v>
      </c>
      <c r="D25" s="476" t="s">
        <v>389</v>
      </c>
      <c r="E25" s="445" t="s">
        <v>400</v>
      </c>
      <c r="F25" s="425">
        <v>18</v>
      </c>
      <c r="G25" s="258">
        <v>42845</v>
      </c>
      <c r="H25" s="258">
        <v>43392</v>
      </c>
      <c r="I25" s="341" t="s">
        <v>611</v>
      </c>
      <c r="J25" s="103" t="s">
        <v>392</v>
      </c>
      <c r="K25" s="102" t="s">
        <v>152</v>
      </c>
      <c r="L25" s="102" t="s">
        <v>311</v>
      </c>
      <c r="M25" s="471">
        <v>106</v>
      </c>
      <c r="N25" s="468">
        <v>129793.23</v>
      </c>
      <c r="O25" s="252">
        <v>110324.25</v>
      </c>
      <c r="P25" s="254">
        <v>0.85</v>
      </c>
      <c r="Q25" s="252">
        <v>16873.12</v>
      </c>
      <c r="R25" s="254">
        <v>0.13</v>
      </c>
      <c r="S25" s="252">
        <v>2595.86</v>
      </c>
      <c r="T25" s="316">
        <v>0.02</v>
      </c>
    </row>
    <row r="26" spans="1:20" ht="30" customHeight="1" x14ac:dyDescent="0.25">
      <c r="A26" s="429"/>
      <c r="B26" s="261"/>
      <c r="C26" s="271"/>
      <c r="D26" s="476"/>
      <c r="E26" s="445"/>
      <c r="F26" s="425"/>
      <c r="G26" s="258"/>
      <c r="H26" s="258"/>
      <c r="I26" s="348"/>
      <c r="J26" s="103" t="s">
        <v>393</v>
      </c>
      <c r="K26" s="102" t="s">
        <v>128</v>
      </c>
      <c r="L26" s="102" t="s">
        <v>90</v>
      </c>
      <c r="M26" s="466"/>
      <c r="N26" s="470"/>
      <c r="O26" s="253"/>
      <c r="P26" s="255"/>
      <c r="Q26" s="253"/>
      <c r="R26" s="255"/>
      <c r="S26" s="253"/>
      <c r="T26" s="317"/>
    </row>
    <row r="27" spans="1:20" ht="28.8" x14ac:dyDescent="0.25">
      <c r="A27" s="429">
        <v>9</v>
      </c>
      <c r="B27" s="261" t="s">
        <v>390</v>
      </c>
      <c r="C27" s="270" t="s">
        <v>1118</v>
      </c>
      <c r="D27" s="476" t="s">
        <v>391</v>
      </c>
      <c r="E27" s="445" t="s">
        <v>401</v>
      </c>
      <c r="F27" s="425">
        <v>24</v>
      </c>
      <c r="G27" s="258">
        <v>42845</v>
      </c>
      <c r="H27" s="258">
        <v>43574</v>
      </c>
      <c r="I27" s="277" t="s">
        <v>611</v>
      </c>
      <c r="J27" s="103" t="s">
        <v>394</v>
      </c>
      <c r="K27" s="102" t="s">
        <v>152</v>
      </c>
      <c r="L27" s="102" t="s">
        <v>112</v>
      </c>
      <c r="M27" s="471">
        <v>108</v>
      </c>
      <c r="N27" s="468">
        <v>498818.29</v>
      </c>
      <c r="O27" s="252">
        <v>423995.55</v>
      </c>
      <c r="P27" s="254">
        <v>0.85</v>
      </c>
      <c r="Q27" s="252">
        <v>64846.37</v>
      </c>
      <c r="R27" s="254">
        <v>0.13</v>
      </c>
      <c r="S27" s="252">
        <v>9976.3700000000008</v>
      </c>
      <c r="T27" s="316">
        <v>0.02</v>
      </c>
    </row>
    <row r="28" spans="1:20" ht="28.8" x14ac:dyDescent="0.25">
      <c r="A28" s="429"/>
      <c r="B28" s="261"/>
      <c r="C28" s="271"/>
      <c r="D28" s="476"/>
      <c r="E28" s="445"/>
      <c r="F28" s="425"/>
      <c r="G28" s="258"/>
      <c r="H28" s="258"/>
      <c r="I28" s="300"/>
      <c r="J28" s="103" t="s">
        <v>362</v>
      </c>
      <c r="K28" s="102" t="s">
        <v>128</v>
      </c>
      <c r="L28" s="102" t="s">
        <v>395</v>
      </c>
      <c r="M28" s="466"/>
      <c r="N28" s="470"/>
      <c r="O28" s="253"/>
      <c r="P28" s="255"/>
      <c r="Q28" s="253"/>
      <c r="R28" s="255"/>
      <c r="S28" s="253"/>
      <c r="T28" s="317"/>
    </row>
    <row r="29" spans="1:20" ht="28.8" x14ac:dyDescent="0.25">
      <c r="A29" s="429">
        <v>10</v>
      </c>
      <c r="B29" s="261" t="s">
        <v>386</v>
      </c>
      <c r="C29" s="270" t="s">
        <v>1119</v>
      </c>
      <c r="D29" s="476" t="s">
        <v>387</v>
      </c>
      <c r="E29" s="445" t="s">
        <v>402</v>
      </c>
      <c r="F29" s="425">
        <v>23</v>
      </c>
      <c r="G29" s="258">
        <v>42845</v>
      </c>
      <c r="H29" s="258">
        <v>43543</v>
      </c>
      <c r="I29" s="341" t="s">
        <v>611</v>
      </c>
      <c r="J29" s="103" t="s">
        <v>396</v>
      </c>
      <c r="K29" s="102" t="s">
        <v>128</v>
      </c>
      <c r="L29" s="102" t="s">
        <v>103</v>
      </c>
      <c r="M29" s="471">
        <v>108</v>
      </c>
      <c r="N29" s="468">
        <v>474549.1</v>
      </c>
      <c r="O29" s="252">
        <v>403366.73</v>
      </c>
      <c r="P29" s="254">
        <v>0.85</v>
      </c>
      <c r="Q29" s="252">
        <v>61691.39</v>
      </c>
      <c r="R29" s="254">
        <v>0.13</v>
      </c>
      <c r="S29" s="252">
        <v>9490.98</v>
      </c>
      <c r="T29" s="316">
        <v>0.02</v>
      </c>
    </row>
    <row r="30" spans="1:20" ht="14.4" x14ac:dyDescent="0.25">
      <c r="A30" s="429"/>
      <c r="B30" s="261"/>
      <c r="C30" s="329"/>
      <c r="D30" s="476"/>
      <c r="E30" s="445"/>
      <c r="F30" s="425"/>
      <c r="G30" s="258"/>
      <c r="H30" s="258"/>
      <c r="I30" s="394"/>
      <c r="J30" s="103" t="s">
        <v>397</v>
      </c>
      <c r="K30" s="102" t="s">
        <v>128</v>
      </c>
      <c r="L30" s="102" t="s">
        <v>103</v>
      </c>
      <c r="M30" s="472"/>
      <c r="N30" s="469"/>
      <c r="O30" s="266"/>
      <c r="P30" s="265"/>
      <c r="Q30" s="266"/>
      <c r="R30" s="265"/>
      <c r="S30" s="266"/>
      <c r="T30" s="336"/>
    </row>
    <row r="31" spans="1:20" ht="28.8" x14ac:dyDescent="0.25">
      <c r="A31" s="429"/>
      <c r="B31" s="261"/>
      <c r="C31" s="329"/>
      <c r="D31" s="476"/>
      <c r="E31" s="445"/>
      <c r="F31" s="425"/>
      <c r="G31" s="258"/>
      <c r="H31" s="258"/>
      <c r="I31" s="394"/>
      <c r="J31" s="103" t="s">
        <v>398</v>
      </c>
      <c r="K31" s="102" t="s">
        <v>152</v>
      </c>
      <c r="L31" s="102" t="s">
        <v>164</v>
      </c>
      <c r="M31" s="472"/>
      <c r="N31" s="469"/>
      <c r="O31" s="266"/>
      <c r="P31" s="265"/>
      <c r="Q31" s="266"/>
      <c r="R31" s="265"/>
      <c r="S31" s="266"/>
      <c r="T31" s="336"/>
    </row>
    <row r="32" spans="1:20" ht="43.2" x14ac:dyDescent="0.25">
      <c r="A32" s="429"/>
      <c r="B32" s="261"/>
      <c r="C32" s="271"/>
      <c r="D32" s="476"/>
      <c r="E32" s="445"/>
      <c r="F32" s="425"/>
      <c r="G32" s="258"/>
      <c r="H32" s="258"/>
      <c r="I32" s="348"/>
      <c r="J32" s="103" t="s">
        <v>399</v>
      </c>
      <c r="K32" s="102" t="s">
        <v>152</v>
      </c>
      <c r="L32" s="102" t="s">
        <v>164</v>
      </c>
      <c r="M32" s="466"/>
      <c r="N32" s="470"/>
      <c r="O32" s="253"/>
      <c r="P32" s="255"/>
      <c r="Q32" s="253"/>
      <c r="R32" s="255"/>
      <c r="S32" s="253"/>
      <c r="T32" s="317"/>
    </row>
    <row r="33" spans="1:20" s="158" customFormat="1" ht="28.8" x14ac:dyDescent="0.25">
      <c r="A33" s="453">
        <v>11</v>
      </c>
      <c r="B33" s="260" t="s">
        <v>1265</v>
      </c>
      <c r="C33" s="275" t="s">
        <v>1120</v>
      </c>
      <c r="D33" s="485" t="s">
        <v>410</v>
      </c>
      <c r="E33" s="448" t="s">
        <v>413</v>
      </c>
      <c r="F33" s="449">
        <v>18</v>
      </c>
      <c r="G33" s="259">
        <v>42846</v>
      </c>
      <c r="H33" s="259">
        <v>43393</v>
      </c>
      <c r="I33" s="341" t="s">
        <v>611</v>
      </c>
      <c r="J33" s="26" t="s">
        <v>411</v>
      </c>
      <c r="K33" s="231" t="s">
        <v>128</v>
      </c>
      <c r="L33" s="231" t="s">
        <v>259</v>
      </c>
      <c r="M33" s="474">
        <v>102</v>
      </c>
      <c r="N33" s="486">
        <v>597259.23</v>
      </c>
      <c r="O33" s="301">
        <v>507670.33000000007</v>
      </c>
      <c r="P33" s="344">
        <v>0.85</v>
      </c>
      <c r="Q33" s="301">
        <v>77637.75</v>
      </c>
      <c r="R33" s="344">
        <v>0.13</v>
      </c>
      <c r="S33" s="301">
        <v>11951.15</v>
      </c>
      <c r="T33" s="373">
        <v>0.02</v>
      </c>
    </row>
    <row r="34" spans="1:20" s="158" customFormat="1" ht="14.4" customHeight="1" x14ac:dyDescent="0.25">
      <c r="A34" s="453"/>
      <c r="B34" s="260"/>
      <c r="C34" s="359"/>
      <c r="D34" s="485"/>
      <c r="E34" s="448"/>
      <c r="F34" s="449"/>
      <c r="G34" s="259"/>
      <c r="H34" s="259"/>
      <c r="I34" s="394"/>
      <c r="J34" s="26" t="s">
        <v>709</v>
      </c>
      <c r="K34" s="231" t="s">
        <v>152</v>
      </c>
      <c r="L34" s="231" t="s">
        <v>112</v>
      </c>
      <c r="M34" s="489"/>
      <c r="N34" s="487"/>
      <c r="O34" s="337"/>
      <c r="P34" s="363"/>
      <c r="Q34" s="337"/>
      <c r="R34" s="363"/>
      <c r="S34" s="337"/>
      <c r="T34" s="378"/>
    </row>
    <row r="35" spans="1:20" s="158" customFormat="1" ht="14.4" customHeight="1" x14ac:dyDescent="0.25">
      <c r="A35" s="453"/>
      <c r="B35" s="260"/>
      <c r="C35" s="276"/>
      <c r="D35" s="485"/>
      <c r="E35" s="448"/>
      <c r="F35" s="449"/>
      <c r="G35" s="259"/>
      <c r="H35" s="259"/>
      <c r="I35" s="348"/>
      <c r="J35" s="26" t="s">
        <v>412</v>
      </c>
      <c r="K35" s="231" t="s">
        <v>152</v>
      </c>
      <c r="L35" s="231" t="s">
        <v>160</v>
      </c>
      <c r="M35" s="475"/>
      <c r="N35" s="488"/>
      <c r="O35" s="302"/>
      <c r="P35" s="345"/>
      <c r="Q35" s="302"/>
      <c r="R35" s="345"/>
      <c r="S35" s="302"/>
      <c r="T35" s="374"/>
    </row>
    <row r="36" spans="1:20" ht="54" customHeight="1" x14ac:dyDescent="0.25">
      <c r="A36" s="429">
        <v>12</v>
      </c>
      <c r="B36" s="270" t="s">
        <v>415</v>
      </c>
      <c r="C36" s="270" t="s">
        <v>1121</v>
      </c>
      <c r="D36" s="252" t="s">
        <v>416</v>
      </c>
      <c r="E36" s="445" t="s">
        <v>419</v>
      </c>
      <c r="F36" s="425" t="s">
        <v>1220</v>
      </c>
      <c r="G36" s="277">
        <v>42850</v>
      </c>
      <c r="H36" s="341">
        <v>44092</v>
      </c>
      <c r="I36" s="341" t="s">
        <v>611</v>
      </c>
      <c r="J36" s="16" t="s">
        <v>417</v>
      </c>
      <c r="K36" s="102" t="s">
        <v>152</v>
      </c>
      <c r="L36" s="102" t="s">
        <v>199</v>
      </c>
      <c r="M36" s="471">
        <v>102</v>
      </c>
      <c r="N36" s="468">
        <v>1219573.08</v>
      </c>
      <c r="O36" s="252">
        <v>1036637.12</v>
      </c>
      <c r="P36" s="254">
        <v>0.85</v>
      </c>
      <c r="Q36" s="252">
        <v>158544.5</v>
      </c>
      <c r="R36" s="254">
        <v>0.13</v>
      </c>
      <c r="S36" s="252">
        <v>24391.46</v>
      </c>
      <c r="T36" s="316">
        <v>0.02</v>
      </c>
    </row>
    <row r="37" spans="1:20" ht="47.4" customHeight="1" x14ac:dyDescent="0.25">
      <c r="A37" s="429"/>
      <c r="B37" s="271"/>
      <c r="C37" s="271"/>
      <c r="D37" s="253"/>
      <c r="E37" s="445"/>
      <c r="F37" s="425"/>
      <c r="G37" s="300"/>
      <c r="H37" s="348"/>
      <c r="I37" s="348"/>
      <c r="J37" s="16" t="s">
        <v>418</v>
      </c>
      <c r="K37" s="102" t="s">
        <v>128</v>
      </c>
      <c r="L37" s="102" t="s">
        <v>283</v>
      </c>
      <c r="M37" s="466"/>
      <c r="N37" s="470"/>
      <c r="O37" s="253"/>
      <c r="P37" s="255"/>
      <c r="Q37" s="253"/>
      <c r="R37" s="255"/>
      <c r="S37" s="253"/>
      <c r="T37" s="317"/>
    </row>
    <row r="38" spans="1:20" s="158" customFormat="1" ht="37.200000000000003" customHeight="1" x14ac:dyDescent="0.25">
      <c r="A38" s="453">
        <v>13</v>
      </c>
      <c r="B38" s="260" t="s">
        <v>1266</v>
      </c>
      <c r="C38" s="275" t="s">
        <v>1122</v>
      </c>
      <c r="D38" s="396" t="s">
        <v>431</v>
      </c>
      <c r="E38" s="448" t="s">
        <v>434</v>
      </c>
      <c r="F38" s="449">
        <v>24</v>
      </c>
      <c r="G38" s="259">
        <v>42854</v>
      </c>
      <c r="H38" s="259">
        <v>43583</v>
      </c>
      <c r="I38" s="341" t="s">
        <v>611</v>
      </c>
      <c r="J38" s="166" t="s">
        <v>432</v>
      </c>
      <c r="K38" s="231" t="s">
        <v>152</v>
      </c>
      <c r="L38" s="231" t="s">
        <v>311</v>
      </c>
      <c r="M38" s="474">
        <v>108</v>
      </c>
      <c r="N38" s="468">
        <v>410207.72</v>
      </c>
      <c r="O38" s="301">
        <v>348676.55</v>
      </c>
      <c r="P38" s="344">
        <v>0.85</v>
      </c>
      <c r="Q38" s="301">
        <v>53322.92</v>
      </c>
      <c r="R38" s="344">
        <v>0.13</v>
      </c>
      <c r="S38" s="301">
        <v>8208.25</v>
      </c>
      <c r="T38" s="373">
        <v>0.02</v>
      </c>
    </row>
    <row r="39" spans="1:20" s="158" customFormat="1" ht="45.6" customHeight="1" x14ac:dyDescent="0.25">
      <c r="A39" s="453"/>
      <c r="B39" s="260"/>
      <c r="C39" s="276"/>
      <c r="D39" s="396"/>
      <c r="E39" s="448"/>
      <c r="F39" s="449"/>
      <c r="G39" s="259"/>
      <c r="H39" s="259"/>
      <c r="I39" s="348"/>
      <c r="J39" s="166" t="s">
        <v>433</v>
      </c>
      <c r="K39" s="231" t="s">
        <v>128</v>
      </c>
      <c r="L39" s="231" t="s">
        <v>90</v>
      </c>
      <c r="M39" s="475"/>
      <c r="N39" s="470"/>
      <c r="O39" s="302"/>
      <c r="P39" s="345"/>
      <c r="Q39" s="302"/>
      <c r="R39" s="345"/>
      <c r="S39" s="302"/>
      <c r="T39" s="374"/>
    </row>
    <row r="40" spans="1:20" ht="42" customHeight="1" x14ac:dyDescent="0.25">
      <c r="A40" s="429">
        <v>14</v>
      </c>
      <c r="B40" s="270" t="s">
        <v>435</v>
      </c>
      <c r="C40" s="270" t="s">
        <v>1123</v>
      </c>
      <c r="D40" s="252" t="s">
        <v>436</v>
      </c>
      <c r="E40" s="445" t="s">
        <v>446</v>
      </c>
      <c r="F40" s="425">
        <v>24</v>
      </c>
      <c r="G40" s="258">
        <v>42859</v>
      </c>
      <c r="H40" s="259">
        <v>43588</v>
      </c>
      <c r="I40" s="341" t="s">
        <v>613</v>
      </c>
      <c r="J40" s="16" t="s">
        <v>439</v>
      </c>
      <c r="K40" s="102" t="s">
        <v>152</v>
      </c>
      <c r="L40" s="102" t="s">
        <v>160</v>
      </c>
      <c r="M40" s="471">
        <v>108</v>
      </c>
      <c r="N40" s="468">
        <v>451798.14</v>
      </c>
      <c r="O40" s="252">
        <v>384028.42</v>
      </c>
      <c r="P40" s="254">
        <v>0.85</v>
      </c>
      <c r="Q40" s="252">
        <v>58733.760000000002</v>
      </c>
      <c r="R40" s="254">
        <v>0.13</v>
      </c>
      <c r="S40" s="252">
        <v>9035.9599999999991</v>
      </c>
      <c r="T40" s="316">
        <v>0.02</v>
      </c>
    </row>
    <row r="41" spans="1:20" ht="42.6" customHeight="1" x14ac:dyDescent="0.25">
      <c r="A41" s="429"/>
      <c r="B41" s="271"/>
      <c r="C41" s="271"/>
      <c r="D41" s="253"/>
      <c r="E41" s="445"/>
      <c r="F41" s="425"/>
      <c r="G41" s="258"/>
      <c r="H41" s="259"/>
      <c r="I41" s="348"/>
      <c r="J41" s="16" t="s">
        <v>440</v>
      </c>
      <c r="K41" s="102" t="s">
        <v>128</v>
      </c>
      <c r="L41" s="102" t="s">
        <v>67</v>
      </c>
      <c r="M41" s="466"/>
      <c r="N41" s="470"/>
      <c r="O41" s="253"/>
      <c r="P41" s="255"/>
      <c r="Q41" s="253"/>
      <c r="R41" s="255"/>
      <c r="S41" s="253"/>
      <c r="T41" s="317"/>
    </row>
    <row r="42" spans="1:20" ht="43.2" x14ac:dyDescent="0.25">
      <c r="A42" s="429">
        <v>15</v>
      </c>
      <c r="B42" s="270" t="s">
        <v>437</v>
      </c>
      <c r="C42" s="270" t="s">
        <v>1124</v>
      </c>
      <c r="D42" s="252" t="s">
        <v>438</v>
      </c>
      <c r="E42" s="445" t="s">
        <v>447</v>
      </c>
      <c r="F42" s="425">
        <v>18</v>
      </c>
      <c r="G42" s="258">
        <v>42859</v>
      </c>
      <c r="H42" s="258">
        <v>43407</v>
      </c>
      <c r="I42" s="341" t="s">
        <v>611</v>
      </c>
      <c r="J42" s="16" t="s">
        <v>441</v>
      </c>
      <c r="K42" s="102" t="s">
        <v>128</v>
      </c>
      <c r="L42" s="102" t="s">
        <v>162</v>
      </c>
      <c r="M42" s="471">
        <v>102</v>
      </c>
      <c r="N42" s="468">
        <v>594246.26</v>
      </c>
      <c r="O42" s="252">
        <v>505109.33</v>
      </c>
      <c r="P42" s="254">
        <v>0.85</v>
      </c>
      <c r="Q42" s="252">
        <v>77252.009999999995</v>
      </c>
      <c r="R42" s="254">
        <v>0.13</v>
      </c>
      <c r="S42" s="252">
        <v>11884.92</v>
      </c>
      <c r="T42" s="316">
        <v>0.02</v>
      </c>
    </row>
    <row r="43" spans="1:20" ht="28.8" x14ac:dyDescent="0.25">
      <c r="A43" s="429"/>
      <c r="B43" s="329"/>
      <c r="C43" s="329"/>
      <c r="D43" s="266"/>
      <c r="E43" s="445"/>
      <c r="F43" s="425"/>
      <c r="G43" s="258"/>
      <c r="H43" s="258"/>
      <c r="I43" s="394"/>
      <c r="J43" s="16" t="s">
        <v>442</v>
      </c>
      <c r="K43" s="102" t="s">
        <v>152</v>
      </c>
      <c r="L43" s="102" t="s">
        <v>112</v>
      </c>
      <c r="M43" s="472"/>
      <c r="N43" s="469"/>
      <c r="O43" s="266"/>
      <c r="P43" s="265"/>
      <c r="Q43" s="266"/>
      <c r="R43" s="265"/>
      <c r="S43" s="266"/>
      <c r="T43" s="336"/>
    </row>
    <row r="44" spans="1:20" ht="28.8" x14ac:dyDescent="0.25">
      <c r="A44" s="429"/>
      <c r="B44" s="329"/>
      <c r="C44" s="329"/>
      <c r="D44" s="266"/>
      <c r="E44" s="445"/>
      <c r="F44" s="425"/>
      <c r="G44" s="258"/>
      <c r="H44" s="258"/>
      <c r="I44" s="394"/>
      <c r="J44" s="16" t="s">
        <v>443</v>
      </c>
      <c r="K44" s="102" t="s">
        <v>128</v>
      </c>
      <c r="L44" s="102" t="s">
        <v>103</v>
      </c>
      <c r="M44" s="472"/>
      <c r="N44" s="469"/>
      <c r="O44" s="266"/>
      <c r="P44" s="265"/>
      <c r="Q44" s="266"/>
      <c r="R44" s="265"/>
      <c r="S44" s="266"/>
      <c r="T44" s="336"/>
    </row>
    <row r="45" spans="1:20" ht="14.4" x14ac:dyDescent="0.25">
      <c r="A45" s="429"/>
      <c r="B45" s="329"/>
      <c r="C45" s="329"/>
      <c r="D45" s="266"/>
      <c r="E45" s="445"/>
      <c r="F45" s="425"/>
      <c r="G45" s="258"/>
      <c r="H45" s="258"/>
      <c r="I45" s="394"/>
      <c r="J45" s="16" t="s">
        <v>444</v>
      </c>
      <c r="K45" s="102" t="s">
        <v>128</v>
      </c>
      <c r="L45" s="102" t="s">
        <v>103</v>
      </c>
      <c r="M45" s="472"/>
      <c r="N45" s="469"/>
      <c r="O45" s="266"/>
      <c r="P45" s="265"/>
      <c r="Q45" s="266"/>
      <c r="R45" s="265"/>
      <c r="S45" s="266"/>
      <c r="T45" s="336"/>
    </row>
    <row r="46" spans="1:20" ht="28.8" x14ac:dyDescent="0.25">
      <c r="A46" s="429"/>
      <c r="B46" s="271"/>
      <c r="C46" s="271"/>
      <c r="D46" s="253"/>
      <c r="E46" s="445"/>
      <c r="F46" s="425"/>
      <c r="G46" s="258"/>
      <c r="H46" s="258"/>
      <c r="I46" s="348"/>
      <c r="J46" s="16" t="s">
        <v>445</v>
      </c>
      <c r="K46" s="102" t="s">
        <v>152</v>
      </c>
      <c r="L46" s="102" t="s">
        <v>112</v>
      </c>
      <c r="M46" s="466"/>
      <c r="N46" s="470"/>
      <c r="O46" s="253"/>
      <c r="P46" s="255"/>
      <c r="Q46" s="253"/>
      <c r="R46" s="255"/>
      <c r="S46" s="253"/>
      <c r="T46" s="317"/>
    </row>
    <row r="47" spans="1:20" ht="27" customHeight="1" x14ac:dyDescent="0.25">
      <c r="A47" s="429">
        <v>16</v>
      </c>
      <c r="B47" s="455" t="s">
        <v>448</v>
      </c>
      <c r="C47" s="455" t="s">
        <v>1125</v>
      </c>
      <c r="D47" s="455" t="s">
        <v>451</v>
      </c>
      <c r="E47" s="445" t="s">
        <v>461</v>
      </c>
      <c r="F47" s="455">
        <v>24</v>
      </c>
      <c r="G47" s="258">
        <v>42860</v>
      </c>
      <c r="H47" s="258">
        <v>43681</v>
      </c>
      <c r="I47" s="341" t="s">
        <v>611</v>
      </c>
      <c r="J47" s="16" t="s">
        <v>454</v>
      </c>
      <c r="K47" s="102" t="s">
        <v>152</v>
      </c>
      <c r="L47" s="102" t="s">
        <v>126</v>
      </c>
      <c r="M47" s="471">
        <v>102</v>
      </c>
      <c r="N47" s="468">
        <v>165143.6</v>
      </c>
      <c r="O47" s="252">
        <v>140372.06</v>
      </c>
      <c r="P47" s="254">
        <v>0.85</v>
      </c>
      <c r="Q47" s="252">
        <v>21468.67</v>
      </c>
      <c r="R47" s="254">
        <v>0.13</v>
      </c>
      <c r="S47" s="252">
        <v>3302.87</v>
      </c>
      <c r="T47" s="316">
        <v>0.02</v>
      </c>
    </row>
    <row r="48" spans="1:20" ht="34.950000000000003" customHeight="1" x14ac:dyDescent="0.25">
      <c r="A48" s="429"/>
      <c r="B48" s="456"/>
      <c r="C48" s="456"/>
      <c r="D48" s="456"/>
      <c r="E48" s="445"/>
      <c r="F48" s="456"/>
      <c r="G48" s="258"/>
      <c r="H48" s="258"/>
      <c r="I48" s="394"/>
      <c r="J48" s="16" t="s">
        <v>484</v>
      </c>
      <c r="K48" s="102" t="s">
        <v>128</v>
      </c>
      <c r="L48" s="102" t="s">
        <v>378</v>
      </c>
      <c r="M48" s="472"/>
      <c r="N48" s="469"/>
      <c r="O48" s="266"/>
      <c r="P48" s="265"/>
      <c r="Q48" s="266"/>
      <c r="R48" s="265"/>
      <c r="S48" s="266"/>
      <c r="T48" s="336"/>
    </row>
    <row r="49" spans="1:20" ht="27" customHeight="1" x14ac:dyDescent="0.25">
      <c r="A49" s="429"/>
      <c r="B49" s="457"/>
      <c r="C49" s="457"/>
      <c r="D49" s="457"/>
      <c r="E49" s="445"/>
      <c r="F49" s="457"/>
      <c r="G49" s="258"/>
      <c r="H49" s="258"/>
      <c r="I49" s="348"/>
      <c r="J49" s="16" t="s">
        <v>455</v>
      </c>
      <c r="K49" s="102" t="s">
        <v>152</v>
      </c>
      <c r="L49" s="102" t="s">
        <v>126</v>
      </c>
      <c r="M49" s="466"/>
      <c r="N49" s="470"/>
      <c r="O49" s="253"/>
      <c r="P49" s="255"/>
      <c r="Q49" s="253"/>
      <c r="R49" s="255"/>
      <c r="S49" s="253"/>
      <c r="T49" s="317"/>
    </row>
    <row r="50" spans="1:20" ht="28.8" x14ac:dyDescent="0.25">
      <c r="A50" s="429">
        <v>17</v>
      </c>
      <c r="B50" s="455" t="s">
        <v>449</v>
      </c>
      <c r="C50" s="455" t="s">
        <v>1126</v>
      </c>
      <c r="D50" s="455" t="s">
        <v>452</v>
      </c>
      <c r="E50" s="445" t="s">
        <v>462</v>
      </c>
      <c r="F50" s="455">
        <v>24</v>
      </c>
      <c r="G50" s="258">
        <v>42860</v>
      </c>
      <c r="H50" s="258">
        <v>43589</v>
      </c>
      <c r="I50" s="277" t="s">
        <v>611</v>
      </c>
      <c r="J50" s="16" t="s">
        <v>456</v>
      </c>
      <c r="K50" s="102" t="s">
        <v>128</v>
      </c>
      <c r="L50" s="102" t="s">
        <v>103</v>
      </c>
      <c r="M50" s="471">
        <v>108</v>
      </c>
      <c r="N50" s="468">
        <v>663918.07999999996</v>
      </c>
      <c r="O50" s="252">
        <v>564330.37</v>
      </c>
      <c r="P50" s="254">
        <v>0.85</v>
      </c>
      <c r="Q50" s="252">
        <v>86309.35</v>
      </c>
      <c r="R50" s="254">
        <v>0.13</v>
      </c>
      <c r="S50" s="252">
        <v>13278.36</v>
      </c>
      <c r="T50" s="316">
        <v>0.02</v>
      </c>
    </row>
    <row r="51" spans="1:20" ht="43.2" x14ac:dyDescent="0.25">
      <c r="A51" s="429"/>
      <c r="B51" s="456"/>
      <c r="C51" s="456"/>
      <c r="D51" s="456"/>
      <c r="E51" s="445"/>
      <c r="F51" s="456"/>
      <c r="G51" s="258"/>
      <c r="H51" s="258"/>
      <c r="I51" s="350"/>
      <c r="J51" s="16" t="s">
        <v>457</v>
      </c>
      <c r="K51" s="102" t="s">
        <v>128</v>
      </c>
      <c r="L51" s="102" t="s">
        <v>140</v>
      </c>
      <c r="M51" s="472"/>
      <c r="N51" s="469"/>
      <c r="O51" s="266"/>
      <c r="P51" s="265"/>
      <c r="Q51" s="266"/>
      <c r="R51" s="265"/>
      <c r="S51" s="266"/>
      <c r="T51" s="336"/>
    </row>
    <row r="52" spans="1:20" ht="33" customHeight="1" x14ac:dyDescent="0.25">
      <c r="A52" s="429"/>
      <c r="B52" s="456"/>
      <c r="C52" s="456"/>
      <c r="D52" s="456"/>
      <c r="E52" s="445"/>
      <c r="F52" s="456"/>
      <c r="G52" s="258"/>
      <c r="H52" s="258"/>
      <c r="I52" s="350"/>
      <c r="J52" s="16" t="s">
        <v>111</v>
      </c>
      <c r="K52" s="102" t="s">
        <v>152</v>
      </c>
      <c r="L52" s="102" t="s">
        <v>112</v>
      </c>
      <c r="M52" s="472"/>
      <c r="N52" s="469"/>
      <c r="O52" s="266"/>
      <c r="P52" s="265"/>
      <c r="Q52" s="266"/>
      <c r="R52" s="265"/>
      <c r="S52" s="266"/>
      <c r="T52" s="336"/>
    </row>
    <row r="53" spans="1:20" ht="33" customHeight="1" x14ac:dyDescent="0.25">
      <c r="A53" s="429"/>
      <c r="B53" s="457"/>
      <c r="C53" s="457"/>
      <c r="D53" s="457"/>
      <c r="E53" s="445"/>
      <c r="F53" s="457"/>
      <c r="G53" s="258"/>
      <c r="H53" s="258"/>
      <c r="I53" s="300"/>
      <c r="J53" s="16" t="s">
        <v>458</v>
      </c>
      <c r="K53" s="102" t="s">
        <v>152</v>
      </c>
      <c r="L53" s="102" t="s">
        <v>409</v>
      </c>
      <c r="M53" s="466"/>
      <c r="N53" s="470"/>
      <c r="O53" s="253"/>
      <c r="P53" s="255"/>
      <c r="Q53" s="253"/>
      <c r="R53" s="255"/>
      <c r="S53" s="253"/>
      <c r="T53" s="317"/>
    </row>
    <row r="54" spans="1:20" ht="45.6" customHeight="1" x14ac:dyDescent="0.25">
      <c r="A54" s="429">
        <v>18</v>
      </c>
      <c r="B54" s="455" t="s">
        <v>450</v>
      </c>
      <c r="C54" s="455" t="s">
        <v>1127</v>
      </c>
      <c r="D54" s="455" t="s">
        <v>453</v>
      </c>
      <c r="E54" s="445" t="s">
        <v>463</v>
      </c>
      <c r="F54" s="455">
        <v>24</v>
      </c>
      <c r="G54" s="258">
        <v>42860</v>
      </c>
      <c r="H54" s="258">
        <v>43589</v>
      </c>
      <c r="I54" s="277" t="s">
        <v>611</v>
      </c>
      <c r="J54" s="16" t="s">
        <v>459</v>
      </c>
      <c r="K54" s="102" t="s">
        <v>128</v>
      </c>
      <c r="L54" s="102" t="s">
        <v>67</v>
      </c>
      <c r="M54" s="471">
        <v>102</v>
      </c>
      <c r="N54" s="468">
        <v>577790.85</v>
      </c>
      <c r="O54" s="252">
        <v>491122.23</v>
      </c>
      <c r="P54" s="254">
        <v>0.85</v>
      </c>
      <c r="Q54" s="252">
        <v>75112.800000000003</v>
      </c>
      <c r="R54" s="254">
        <v>0.13</v>
      </c>
      <c r="S54" s="252">
        <v>11555.82</v>
      </c>
      <c r="T54" s="316">
        <v>0.02</v>
      </c>
    </row>
    <row r="55" spans="1:20" ht="40.950000000000003" customHeight="1" x14ac:dyDescent="0.25">
      <c r="A55" s="429"/>
      <c r="B55" s="456"/>
      <c r="C55" s="456"/>
      <c r="D55" s="456"/>
      <c r="E55" s="445"/>
      <c r="F55" s="456"/>
      <c r="G55" s="258"/>
      <c r="H55" s="258"/>
      <c r="I55" s="350"/>
      <c r="J55" s="16" t="s">
        <v>460</v>
      </c>
      <c r="K55" s="102" t="s">
        <v>128</v>
      </c>
      <c r="L55" s="102" t="s">
        <v>67</v>
      </c>
      <c r="M55" s="472"/>
      <c r="N55" s="469"/>
      <c r="O55" s="266"/>
      <c r="P55" s="265"/>
      <c r="Q55" s="266"/>
      <c r="R55" s="265"/>
      <c r="S55" s="266"/>
      <c r="T55" s="336"/>
    </row>
    <row r="56" spans="1:20" ht="30" customHeight="1" x14ac:dyDescent="0.25">
      <c r="A56" s="429"/>
      <c r="B56" s="457"/>
      <c r="C56" s="457"/>
      <c r="D56" s="457"/>
      <c r="E56" s="445"/>
      <c r="F56" s="457"/>
      <c r="G56" s="258"/>
      <c r="H56" s="258"/>
      <c r="I56" s="300"/>
      <c r="J56" s="16" t="s">
        <v>223</v>
      </c>
      <c r="K56" s="102" t="s">
        <v>152</v>
      </c>
      <c r="L56" s="102" t="s">
        <v>112</v>
      </c>
      <c r="M56" s="466"/>
      <c r="N56" s="470"/>
      <c r="O56" s="253"/>
      <c r="P56" s="255"/>
      <c r="Q56" s="253"/>
      <c r="R56" s="255"/>
      <c r="S56" s="253"/>
      <c r="T56" s="317"/>
    </row>
    <row r="57" spans="1:20" ht="45.6" customHeight="1" x14ac:dyDescent="0.25">
      <c r="A57" s="429">
        <v>19</v>
      </c>
      <c r="B57" s="467" t="s">
        <v>474</v>
      </c>
      <c r="C57" s="455" t="s">
        <v>1128</v>
      </c>
      <c r="D57" s="467" t="s">
        <v>475</v>
      </c>
      <c r="E57" s="445" t="s">
        <v>479</v>
      </c>
      <c r="F57" s="467">
        <v>18</v>
      </c>
      <c r="G57" s="258">
        <v>42868</v>
      </c>
      <c r="H57" s="258">
        <v>43416</v>
      </c>
      <c r="I57" s="341" t="s">
        <v>611</v>
      </c>
      <c r="J57" s="16" t="s">
        <v>476</v>
      </c>
      <c r="K57" s="102" t="s">
        <v>128</v>
      </c>
      <c r="L57" s="102" t="s">
        <v>67</v>
      </c>
      <c r="M57" s="471">
        <v>102</v>
      </c>
      <c r="N57" s="409">
        <v>365754.59</v>
      </c>
      <c r="O57" s="252">
        <v>310891.40999999997</v>
      </c>
      <c r="P57" s="254">
        <v>0.85</v>
      </c>
      <c r="Q57" s="252">
        <v>47548.1</v>
      </c>
      <c r="R57" s="254">
        <v>0.13</v>
      </c>
      <c r="S57" s="252">
        <v>7315.08</v>
      </c>
      <c r="T57" s="316">
        <v>0.02</v>
      </c>
    </row>
    <row r="58" spans="1:20" ht="45.6" customHeight="1" x14ac:dyDescent="0.25">
      <c r="A58" s="429"/>
      <c r="B58" s="467"/>
      <c r="C58" s="456"/>
      <c r="D58" s="467"/>
      <c r="E58" s="445"/>
      <c r="F58" s="467"/>
      <c r="G58" s="258"/>
      <c r="H58" s="258"/>
      <c r="I58" s="394"/>
      <c r="J58" s="16" t="s">
        <v>477</v>
      </c>
      <c r="K58" s="102" t="s">
        <v>152</v>
      </c>
      <c r="L58" s="102" t="s">
        <v>160</v>
      </c>
      <c r="M58" s="472"/>
      <c r="N58" s="410"/>
      <c r="O58" s="266"/>
      <c r="P58" s="265"/>
      <c r="Q58" s="266"/>
      <c r="R58" s="265"/>
      <c r="S58" s="266"/>
      <c r="T58" s="336"/>
    </row>
    <row r="59" spans="1:20" ht="45.6" customHeight="1" x14ac:dyDescent="0.25">
      <c r="A59" s="429"/>
      <c r="B59" s="467"/>
      <c r="C59" s="457"/>
      <c r="D59" s="467"/>
      <c r="E59" s="445"/>
      <c r="F59" s="467"/>
      <c r="G59" s="258"/>
      <c r="H59" s="258"/>
      <c r="I59" s="348"/>
      <c r="J59" s="16" t="s">
        <v>478</v>
      </c>
      <c r="K59" s="102" t="s">
        <v>152</v>
      </c>
      <c r="L59" s="102" t="s">
        <v>74</v>
      </c>
      <c r="M59" s="466"/>
      <c r="N59" s="411"/>
      <c r="O59" s="253"/>
      <c r="P59" s="255"/>
      <c r="Q59" s="253"/>
      <c r="R59" s="255"/>
      <c r="S59" s="253"/>
      <c r="T59" s="317"/>
    </row>
    <row r="60" spans="1:20" ht="22.2" customHeight="1" x14ac:dyDescent="0.25">
      <c r="A60" s="429">
        <v>20</v>
      </c>
      <c r="B60" s="467" t="s">
        <v>480</v>
      </c>
      <c r="C60" s="455" t="s">
        <v>1129</v>
      </c>
      <c r="D60" s="467" t="s">
        <v>482</v>
      </c>
      <c r="E60" s="445" t="s">
        <v>489</v>
      </c>
      <c r="F60" s="467">
        <v>24</v>
      </c>
      <c r="G60" s="258">
        <v>42871</v>
      </c>
      <c r="H60" s="258">
        <v>43600</v>
      </c>
      <c r="I60" s="277" t="s">
        <v>611</v>
      </c>
      <c r="J60" s="16" t="s">
        <v>484</v>
      </c>
      <c r="K60" s="102" t="s">
        <v>128</v>
      </c>
      <c r="L60" s="102" t="s">
        <v>67</v>
      </c>
      <c r="M60" s="471">
        <v>102</v>
      </c>
      <c r="N60" s="468">
        <v>648094.73</v>
      </c>
      <c r="O60" s="252">
        <v>550880.52</v>
      </c>
      <c r="P60" s="254">
        <v>0.85</v>
      </c>
      <c r="Q60" s="252">
        <v>84252.31</v>
      </c>
      <c r="R60" s="254">
        <v>0.13</v>
      </c>
      <c r="S60" s="252">
        <v>12961.9</v>
      </c>
      <c r="T60" s="316">
        <v>0.02</v>
      </c>
    </row>
    <row r="61" spans="1:20" ht="27.6" customHeight="1" x14ac:dyDescent="0.25">
      <c r="A61" s="429"/>
      <c r="B61" s="467"/>
      <c r="C61" s="456"/>
      <c r="D61" s="467"/>
      <c r="E61" s="445"/>
      <c r="F61" s="467"/>
      <c r="G61" s="258"/>
      <c r="H61" s="258"/>
      <c r="I61" s="350"/>
      <c r="J61" s="16" t="s">
        <v>485</v>
      </c>
      <c r="K61" s="102" t="s">
        <v>152</v>
      </c>
      <c r="L61" s="102" t="s">
        <v>74</v>
      </c>
      <c r="M61" s="472"/>
      <c r="N61" s="469"/>
      <c r="O61" s="266"/>
      <c r="P61" s="265"/>
      <c r="Q61" s="266"/>
      <c r="R61" s="265"/>
      <c r="S61" s="266"/>
      <c r="T61" s="336"/>
    </row>
    <row r="62" spans="1:20" ht="24.6" customHeight="1" x14ac:dyDescent="0.25">
      <c r="A62" s="429"/>
      <c r="B62" s="467"/>
      <c r="C62" s="457"/>
      <c r="D62" s="467"/>
      <c r="E62" s="445"/>
      <c r="F62" s="467"/>
      <c r="G62" s="258"/>
      <c r="H62" s="258"/>
      <c r="I62" s="300"/>
      <c r="J62" s="16" t="s">
        <v>486</v>
      </c>
      <c r="K62" s="102" t="s">
        <v>152</v>
      </c>
      <c r="L62" s="102" t="s">
        <v>199</v>
      </c>
      <c r="M62" s="466"/>
      <c r="N62" s="470"/>
      <c r="O62" s="253"/>
      <c r="P62" s="255"/>
      <c r="Q62" s="253"/>
      <c r="R62" s="255"/>
      <c r="S62" s="253"/>
      <c r="T62" s="317"/>
    </row>
    <row r="63" spans="1:20" ht="30" customHeight="1" x14ac:dyDescent="0.25">
      <c r="A63" s="429">
        <v>21</v>
      </c>
      <c r="B63" s="467" t="s">
        <v>481</v>
      </c>
      <c r="C63" s="455" t="s">
        <v>1130</v>
      </c>
      <c r="D63" s="467" t="s">
        <v>483</v>
      </c>
      <c r="E63" s="445" t="s">
        <v>490</v>
      </c>
      <c r="F63" s="467">
        <v>24</v>
      </c>
      <c r="G63" s="258">
        <v>42871</v>
      </c>
      <c r="H63" s="258">
        <v>43600</v>
      </c>
      <c r="I63" s="277" t="s">
        <v>613</v>
      </c>
      <c r="J63" s="16" t="s">
        <v>487</v>
      </c>
      <c r="K63" s="102" t="s">
        <v>152</v>
      </c>
      <c r="L63" s="102" t="s">
        <v>74</v>
      </c>
      <c r="M63" s="471">
        <v>102</v>
      </c>
      <c r="N63" s="468">
        <v>231130.48</v>
      </c>
      <c r="O63" s="252">
        <v>196460.91</v>
      </c>
      <c r="P63" s="254">
        <v>0.85</v>
      </c>
      <c r="Q63" s="252">
        <v>30046.959999999999</v>
      </c>
      <c r="R63" s="254">
        <v>0.13</v>
      </c>
      <c r="S63" s="252">
        <v>4622.6099999999997</v>
      </c>
      <c r="T63" s="316">
        <v>0.02</v>
      </c>
    </row>
    <row r="64" spans="1:20" ht="27.6" customHeight="1" x14ac:dyDescent="0.25">
      <c r="A64" s="429"/>
      <c r="B64" s="467"/>
      <c r="C64" s="457"/>
      <c r="D64" s="467"/>
      <c r="E64" s="445"/>
      <c r="F64" s="467"/>
      <c r="G64" s="258"/>
      <c r="H64" s="258"/>
      <c r="I64" s="300"/>
      <c r="J64" s="16" t="s">
        <v>488</v>
      </c>
      <c r="K64" s="102" t="s">
        <v>128</v>
      </c>
      <c r="L64" s="102" t="s">
        <v>90</v>
      </c>
      <c r="M64" s="466"/>
      <c r="N64" s="470"/>
      <c r="O64" s="253"/>
      <c r="P64" s="255"/>
      <c r="Q64" s="253"/>
      <c r="R64" s="255"/>
      <c r="S64" s="253"/>
      <c r="T64" s="317"/>
    </row>
    <row r="65" spans="1:20" ht="22.2" customHeight="1" x14ac:dyDescent="0.25">
      <c r="A65" s="429">
        <v>22</v>
      </c>
      <c r="B65" s="467" t="s">
        <v>491</v>
      </c>
      <c r="C65" s="455" t="s">
        <v>1131</v>
      </c>
      <c r="D65" s="467" t="s">
        <v>492</v>
      </c>
      <c r="E65" s="473" t="s">
        <v>516</v>
      </c>
      <c r="F65" s="467">
        <v>18</v>
      </c>
      <c r="G65" s="258">
        <v>42873</v>
      </c>
      <c r="H65" s="258">
        <v>43421</v>
      </c>
      <c r="I65" s="341" t="s">
        <v>611</v>
      </c>
      <c r="J65" s="16" t="s">
        <v>493</v>
      </c>
      <c r="K65" s="102" t="s">
        <v>152</v>
      </c>
      <c r="L65" s="102" t="s">
        <v>311</v>
      </c>
      <c r="M65" s="471">
        <v>102</v>
      </c>
      <c r="N65" s="468">
        <v>340542.98</v>
      </c>
      <c r="O65" s="252">
        <v>289461.53000000003</v>
      </c>
      <c r="P65" s="254">
        <v>0.85</v>
      </c>
      <c r="Q65" s="252">
        <v>44270.58</v>
      </c>
      <c r="R65" s="254">
        <v>0.13</v>
      </c>
      <c r="S65" s="252">
        <v>6810.87</v>
      </c>
      <c r="T65" s="316">
        <v>0.02</v>
      </c>
    </row>
    <row r="66" spans="1:20" ht="28.8" x14ac:dyDescent="0.25">
      <c r="A66" s="429"/>
      <c r="B66" s="467"/>
      <c r="C66" s="456"/>
      <c r="D66" s="467"/>
      <c r="E66" s="445"/>
      <c r="F66" s="467"/>
      <c r="G66" s="258"/>
      <c r="H66" s="258"/>
      <c r="I66" s="394"/>
      <c r="J66" s="16" t="s">
        <v>494</v>
      </c>
      <c r="K66" s="102" t="s">
        <v>128</v>
      </c>
      <c r="L66" s="102" t="s">
        <v>90</v>
      </c>
      <c r="M66" s="472"/>
      <c r="N66" s="469"/>
      <c r="O66" s="266"/>
      <c r="P66" s="265"/>
      <c r="Q66" s="266"/>
      <c r="R66" s="265"/>
      <c r="S66" s="266"/>
      <c r="T66" s="336"/>
    </row>
    <row r="67" spans="1:20" ht="21" customHeight="1" x14ac:dyDescent="0.25">
      <c r="A67" s="429"/>
      <c r="B67" s="467"/>
      <c r="C67" s="457"/>
      <c r="D67" s="467"/>
      <c r="E67" s="445"/>
      <c r="F67" s="467"/>
      <c r="G67" s="258"/>
      <c r="H67" s="258"/>
      <c r="I67" s="348"/>
      <c r="J67" s="16" t="s">
        <v>495</v>
      </c>
      <c r="K67" s="102" t="s">
        <v>128</v>
      </c>
      <c r="L67" s="102" t="s">
        <v>103</v>
      </c>
      <c r="M67" s="466"/>
      <c r="N67" s="470"/>
      <c r="O67" s="253"/>
      <c r="P67" s="255"/>
      <c r="Q67" s="253"/>
      <c r="R67" s="255"/>
      <c r="S67" s="253"/>
      <c r="T67" s="317"/>
    </row>
    <row r="68" spans="1:20" ht="28.8" x14ac:dyDescent="0.25">
      <c r="A68" s="429">
        <v>23</v>
      </c>
      <c r="B68" s="467" t="s">
        <v>496</v>
      </c>
      <c r="C68" s="455" t="s">
        <v>1132</v>
      </c>
      <c r="D68" s="467" t="s">
        <v>497</v>
      </c>
      <c r="E68" s="473" t="s">
        <v>515</v>
      </c>
      <c r="F68" s="467">
        <v>24</v>
      </c>
      <c r="G68" s="258">
        <v>42873</v>
      </c>
      <c r="H68" s="259">
        <v>43602</v>
      </c>
      <c r="I68" s="341" t="s">
        <v>611</v>
      </c>
      <c r="J68" s="16" t="s">
        <v>498</v>
      </c>
      <c r="K68" s="102" t="s">
        <v>152</v>
      </c>
      <c r="L68" s="102" t="s">
        <v>311</v>
      </c>
      <c r="M68" s="471">
        <v>106</v>
      </c>
      <c r="N68" s="468">
        <v>711301.33</v>
      </c>
      <c r="O68" s="252">
        <v>604606.13</v>
      </c>
      <c r="P68" s="254">
        <v>0.85</v>
      </c>
      <c r="Q68" s="252">
        <v>92469.16</v>
      </c>
      <c r="R68" s="254">
        <v>0.13</v>
      </c>
      <c r="S68" s="252">
        <v>14226.04</v>
      </c>
      <c r="T68" s="316">
        <v>0.02</v>
      </c>
    </row>
    <row r="69" spans="1:20" ht="28.8" x14ac:dyDescent="0.25">
      <c r="A69" s="429"/>
      <c r="B69" s="467"/>
      <c r="C69" s="456"/>
      <c r="D69" s="467"/>
      <c r="E69" s="445"/>
      <c r="F69" s="467"/>
      <c r="G69" s="258"/>
      <c r="H69" s="259"/>
      <c r="I69" s="394"/>
      <c r="J69" s="16" t="s">
        <v>494</v>
      </c>
      <c r="K69" s="102" t="s">
        <v>128</v>
      </c>
      <c r="L69" s="102" t="s">
        <v>90</v>
      </c>
      <c r="M69" s="472"/>
      <c r="N69" s="469"/>
      <c r="O69" s="266"/>
      <c r="P69" s="265"/>
      <c r="Q69" s="266"/>
      <c r="R69" s="265"/>
      <c r="S69" s="266"/>
      <c r="T69" s="336"/>
    </row>
    <row r="70" spans="1:20" ht="28.8" x14ac:dyDescent="0.25">
      <c r="A70" s="429"/>
      <c r="B70" s="467"/>
      <c r="C70" s="456"/>
      <c r="D70" s="467"/>
      <c r="E70" s="445"/>
      <c r="F70" s="467"/>
      <c r="G70" s="258"/>
      <c r="H70" s="259"/>
      <c r="I70" s="394"/>
      <c r="J70" s="16" t="s">
        <v>499</v>
      </c>
      <c r="K70" s="102" t="s">
        <v>152</v>
      </c>
      <c r="L70" s="102" t="s">
        <v>311</v>
      </c>
      <c r="M70" s="472"/>
      <c r="N70" s="469"/>
      <c r="O70" s="266"/>
      <c r="P70" s="265"/>
      <c r="Q70" s="266"/>
      <c r="R70" s="265"/>
      <c r="S70" s="266"/>
      <c r="T70" s="336"/>
    </row>
    <row r="71" spans="1:20" ht="43.2" x14ac:dyDescent="0.25">
      <c r="A71" s="429"/>
      <c r="B71" s="467"/>
      <c r="C71" s="457"/>
      <c r="D71" s="467"/>
      <c r="E71" s="445"/>
      <c r="F71" s="467"/>
      <c r="G71" s="258"/>
      <c r="H71" s="259"/>
      <c r="I71" s="348"/>
      <c r="J71" s="16" t="s">
        <v>500</v>
      </c>
      <c r="K71" s="102" t="s">
        <v>128</v>
      </c>
      <c r="L71" s="102" t="s">
        <v>90</v>
      </c>
      <c r="M71" s="466"/>
      <c r="N71" s="470"/>
      <c r="O71" s="253"/>
      <c r="P71" s="255"/>
      <c r="Q71" s="253"/>
      <c r="R71" s="255"/>
      <c r="S71" s="253"/>
      <c r="T71" s="317"/>
    </row>
    <row r="72" spans="1:20" ht="51" customHeight="1" x14ac:dyDescent="0.25">
      <c r="A72" s="429">
        <v>24</v>
      </c>
      <c r="B72" s="467" t="s">
        <v>513</v>
      </c>
      <c r="C72" s="455" t="s">
        <v>1133</v>
      </c>
      <c r="D72" s="467" t="s">
        <v>514</v>
      </c>
      <c r="E72" s="445" t="s">
        <v>517</v>
      </c>
      <c r="F72" s="467">
        <v>24</v>
      </c>
      <c r="G72" s="258">
        <v>42878</v>
      </c>
      <c r="H72" s="258">
        <v>43607</v>
      </c>
      <c r="I72" s="277" t="s">
        <v>611</v>
      </c>
      <c r="J72" s="16" t="s">
        <v>499</v>
      </c>
      <c r="K72" s="102" t="s">
        <v>152</v>
      </c>
      <c r="L72" s="102" t="s">
        <v>311</v>
      </c>
      <c r="M72" s="471">
        <v>102</v>
      </c>
      <c r="N72" s="468">
        <v>399360.85</v>
      </c>
      <c r="O72" s="252">
        <v>339456.72</v>
      </c>
      <c r="P72" s="254">
        <v>0.85</v>
      </c>
      <c r="Q72" s="252">
        <v>51916.91</v>
      </c>
      <c r="R72" s="254">
        <v>0.13</v>
      </c>
      <c r="S72" s="252">
        <v>7987.22</v>
      </c>
      <c r="T72" s="316">
        <v>0.02</v>
      </c>
    </row>
    <row r="73" spans="1:20" ht="48.6" customHeight="1" x14ac:dyDescent="0.25">
      <c r="A73" s="429"/>
      <c r="B73" s="467"/>
      <c r="C73" s="456"/>
      <c r="D73" s="467"/>
      <c r="E73" s="445"/>
      <c r="F73" s="467"/>
      <c r="G73" s="258"/>
      <c r="H73" s="258"/>
      <c r="I73" s="350"/>
      <c r="J73" s="16" t="s">
        <v>498</v>
      </c>
      <c r="K73" s="102" t="s">
        <v>152</v>
      </c>
      <c r="L73" s="102" t="s">
        <v>311</v>
      </c>
      <c r="M73" s="472"/>
      <c r="N73" s="469"/>
      <c r="O73" s="266"/>
      <c r="P73" s="265"/>
      <c r="Q73" s="266"/>
      <c r="R73" s="265"/>
      <c r="S73" s="266"/>
      <c r="T73" s="336"/>
    </row>
    <row r="74" spans="1:20" ht="45.6" customHeight="1" x14ac:dyDescent="0.25">
      <c r="A74" s="429"/>
      <c r="B74" s="467"/>
      <c r="C74" s="457"/>
      <c r="D74" s="467"/>
      <c r="E74" s="445"/>
      <c r="F74" s="467"/>
      <c r="G74" s="258"/>
      <c r="H74" s="258"/>
      <c r="I74" s="300"/>
      <c r="J74" s="16" t="s">
        <v>518</v>
      </c>
      <c r="K74" s="102" t="s">
        <v>128</v>
      </c>
      <c r="L74" s="102" t="s">
        <v>90</v>
      </c>
      <c r="M74" s="466"/>
      <c r="N74" s="470"/>
      <c r="O74" s="253"/>
      <c r="P74" s="255"/>
      <c r="Q74" s="253"/>
      <c r="R74" s="255"/>
      <c r="S74" s="253"/>
      <c r="T74" s="317"/>
    </row>
    <row r="75" spans="1:20" s="51" customFormat="1" ht="14.4" x14ac:dyDescent="0.25">
      <c r="A75" s="429">
        <v>25</v>
      </c>
      <c r="B75" s="261" t="s">
        <v>537</v>
      </c>
      <c r="C75" s="270" t="s">
        <v>1134</v>
      </c>
      <c r="D75" s="398" t="s">
        <v>538</v>
      </c>
      <c r="E75" s="445" t="s">
        <v>543</v>
      </c>
      <c r="F75" s="425">
        <v>33</v>
      </c>
      <c r="G75" s="258">
        <v>42895</v>
      </c>
      <c r="H75" s="258">
        <v>43898</v>
      </c>
      <c r="I75" s="341" t="s">
        <v>611</v>
      </c>
      <c r="J75" s="16" t="s">
        <v>539</v>
      </c>
      <c r="K75" s="102" t="s">
        <v>152</v>
      </c>
      <c r="L75" s="102" t="s">
        <v>199</v>
      </c>
      <c r="M75" s="471">
        <v>106</v>
      </c>
      <c r="N75" s="468">
        <v>656426.06000000006</v>
      </c>
      <c r="O75" s="252">
        <v>557962.15</v>
      </c>
      <c r="P75" s="254">
        <v>0.85</v>
      </c>
      <c r="Q75" s="252">
        <v>85335.39</v>
      </c>
      <c r="R75" s="254">
        <v>0.13</v>
      </c>
      <c r="S75" s="252">
        <v>13128.52</v>
      </c>
      <c r="T75" s="316">
        <v>0.02</v>
      </c>
    </row>
    <row r="76" spans="1:20" s="51" customFormat="1" ht="14.4" x14ac:dyDescent="0.25">
      <c r="A76" s="429"/>
      <c r="B76" s="261"/>
      <c r="C76" s="329"/>
      <c r="D76" s="398"/>
      <c r="E76" s="445"/>
      <c r="F76" s="425"/>
      <c r="G76" s="258"/>
      <c r="H76" s="258"/>
      <c r="I76" s="394"/>
      <c r="J76" s="16" t="s">
        <v>540</v>
      </c>
      <c r="K76" s="102" t="s">
        <v>128</v>
      </c>
      <c r="L76" s="102" t="s">
        <v>67</v>
      </c>
      <c r="M76" s="472"/>
      <c r="N76" s="469"/>
      <c r="O76" s="266"/>
      <c r="P76" s="265"/>
      <c r="Q76" s="266"/>
      <c r="R76" s="265"/>
      <c r="S76" s="266"/>
      <c r="T76" s="336"/>
    </row>
    <row r="77" spans="1:20" s="51" customFormat="1" ht="28.8" x14ac:dyDescent="0.25">
      <c r="A77" s="429"/>
      <c r="B77" s="261"/>
      <c r="C77" s="329"/>
      <c r="D77" s="398"/>
      <c r="E77" s="445"/>
      <c r="F77" s="425"/>
      <c r="G77" s="258"/>
      <c r="H77" s="258"/>
      <c r="I77" s="394"/>
      <c r="J77" s="16" t="s">
        <v>541</v>
      </c>
      <c r="K77" s="102" t="s">
        <v>152</v>
      </c>
      <c r="L77" s="102" t="s">
        <v>160</v>
      </c>
      <c r="M77" s="472"/>
      <c r="N77" s="469"/>
      <c r="O77" s="266"/>
      <c r="P77" s="265"/>
      <c r="Q77" s="266"/>
      <c r="R77" s="265"/>
      <c r="S77" s="266"/>
      <c r="T77" s="336"/>
    </row>
    <row r="78" spans="1:20" s="51" customFormat="1" ht="28.8" x14ac:dyDescent="0.25">
      <c r="A78" s="429"/>
      <c r="B78" s="261"/>
      <c r="C78" s="271"/>
      <c r="D78" s="398"/>
      <c r="E78" s="445"/>
      <c r="F78" s="425"/>
      <c r="G78" s="258"/>
      <c r="H78" s="258"/>
      <c r="I78" s="348"/>
      <c r="J78" s="16" t="s">
        <v>542</v>
      </c>
      <c r="K78" s="102" t="s">
        <v>128</v>
      </c>
      <c r="L78" s="102" t="s">
        <v>67</v>
      </c>
      <c r="M78" s="466"/>
      <c r="N78" s="470"/>
      <c r="O78" s="253"/>
      <c r="P78" s="255"/>
      <c r="Q78" s="253"/>
      <c r="R78" s="255"/>
      <c r="S78" s="253"/>
      <c r="T78" s="317"/>
    </row>
    <row r="79" spans="1:20" s="51" customFormat="1" ht="28.8" x14ac:dyDescent="0.25">
      <c r="A79" s="272">
        <v>26</v>
      </c>
      <c r="B79" s="270" t="s">
        <v>551</v>
      </c>
      <c r="C79" s="270" t="s">
        <v>1135</v>
      </c>
      <c r="D79" s="252" t="s">
        <v>552</v>
      </c>
      <c r="E79" s="482" t="s">
        <v>556</v>
      </c>
      <c r="F79" s="415">
        <v>18</v>
      </c>
      <c r="G79" s="277">
        <v>42906</v>
      </c>
      <c r="H79" s="277">
        <v>43453</v>
      </c>
      <c r="I79" s="341" t="s">
        <v>611</v>
      </c>
      <c r="J79" s="16" t="s">
        <v>456</v>
      </c>
      <c r="K79" s="250" t="s">
        <v>128</v>
      </c>
      <c r="L79" s="250" t="s">
        <v>103</v>
      </c>
      <c r="M79" s="471">
        <v>108</v>
      </c>
      <c r="N79" s="409">
        <v>288951.06</v>
      </c>
      <c r="O79" s="252">
        <v>245608.4</v>
      </c>
      <c r="P79" s="254">
        <v>0.85</v>
      </c>
      <c r="Q79" s="252">
        <v>37563.629999999997</v>
      </c>
      <c r="R79" s="254">
        <v>0.13</v>
      </c>
      <c r="S79" s="252">
        <v>5779.03</v>
      </c>
      <c r="T79" s="316">
        <v>0.02</v>
      </c>
    </row>
    <row r="80" spans="1:20" s="51" customFormat="1" ht="55.2" customHeight="1" x14ac:dyDescent="0.25">
      <c r="A80" s="273"/>
      <c r="B80" s="329"/>
      <c r="C80" s="329"/>
      <c r="D80" s="266"/>
      <c r="E80" s="483"/>
      <c r="F80" s="416"/>
      <c r="G80" s="350"/>
      <c r="H80" s="350"/>
      <c r="I80" s="394"/>
      <c r="J80" s="16" t="s">
        <v>553</v>
      </c>
      <c r="K80" s="102" t="s">
        <v>128</v>
      </c>
      <c r="L80" s="102" t="s">
        <v>103</v>
      </c>
      <c r="M80" s="472"/>
      <c r="N80" s="410"/>
      <c r="O80" s="266"/>
      <c r="P80" s="265"/>
      <c r="Q80" s="266"/>
      <c r="R80" s="265"/>
      <c r="S80" s="266"/>
      <c r="T80" s="336"/>
    </row>
    <row r="81" spans="1:20" s="51" customFormat="1" ht="34.200000000000003" customHeight="1" x14ac:dyDescent="0.25">
      <c r="A81" s="273"/>
      <c r="B81" s="329"/>
      <c r="C81" s="329"/>
      <c r="D81" s="266"/>
      <c r="E81" s="483"/>
      <c r="F81" s="416"/>
      <c r="G81" s="350"/>
      <c r="H81" s="350"/>
      <c r="I81" s="394"/>
      <c r="J81" s="16" t="s">
        <v>554</v>
      </c>
      <c r="K81" s="102" t="s">
        <v>128</v>
      </c>
      <c r="L81" s="102" t="s">
        <v>103</v>
      </c>
      <c r="M81" s="472"/>
      <c r="N81" s="410"/>
      <c r="O81" s="266"/>
      <c r="P81" s="265"/>
      <c r="Q81" s="266"/>
      <c r="R81" s="265"/>
      <c r="S81" s="266"/>
      <c r="T81" s="336"/>
    </row>
    <row r="82" spans="1:20" s="51" customFormat="1" ht="30" customHeight="1" x14ac:dyDescent="0.25">
      <c r="A82" s="273"/>
      <c r="B82" s="329"/>
      <c r="C82" s="329"/>
      <c r="D82" s="266"/>
      <c r="E82" s="483"/>
      <c r="F82" s="416"/>
      <c r="G82" s="350"/>
      <c r="H82" s="350"/>
      <c r="I82" s="394"/>
      <c r="J82" s="16" t="s">
        <v>397</v>
      </c>
      <c r="K82" s="102" t="s">
        <v>128</v>
      </c>
      <c r="L82" s="102" t="s">
        <v>103</v>
      </c>
      <c r="M82" s="472"/>
      <c r="N82" s="410"/>
      <c r="O82" s="266"/>
      <c r="P82" s="265"/>
      <c r="Q82" s="266"/>
      <c r="R82" s="265"/>
      <c r="S82" s="266"/>
      <c r="T82" s="336"/>
    </row>
    <row r="83" spans="1:20" s="51" customFormat="1" ht="35.4" customHeight="1" x14ac:dyDescent="0.25">
      <c r="A83" s="274"/>
      <c r="B83" s="271"/>
      <c r="C83" s="271"/>
      <c r="D83" s="253"/>
      <c r="E83" s="462"/>
      <c r="F83" s="417"/>
      <c r="G83" s="300"/>
      <c r="H83" s="300"/>
      <c r="I83" s="348"/>
      <c r="J83" s="16" t="s">
        <v>555</v>
      </c>
      <c r="K83" s="102" t="s">
        <v>152</v>
      </c>
      <c r="L83" s="102" t="s">
        <v>164</v>
      </c>
      <c r="M83" s="466"/>
      <c r="N83" s="411"/>
      <c r="O83" s="253"/>
      <c r="P83" s="255"/>
      <c r="Q83" s="253"/>
      <c r="R83" s="255"/>
      <c r="S83" s="253"/>
      <c r="T83" s="317"/>
    </row>
    <row r="84" spans="1:20" s="51" customFormat="1" ht="43.2" x14ac:dyDescent="0.25">
      <c r="A84" s="429">
        <v>27</v>
      </c>
      <c r="B84" s="261" t="s">
        <v>576</v>
      </c>
      <c r="C84" s="270" t="s">
        <v>1136</v>
      </c>
      <c r="D84" s="398" t="s">
        <v>577</v>
      </c>
      <c r="E84" s="445" t="s">
        <v>582</v>
      </c>
      <c r="F84" s="425">
        <v>24</v>
      </c>
      <c r="G84" s="258">
        <v>42913</v>
      </c>
      <c r="H84" s="258">
        <v>43642</v>
      </c>
      <c r="I84" s="341" t="s">
        <v>611</v>
      </c>
      <c r="J84" s="16" t="s">
        <v>578</v>
      </c>
      <c r="K84" s="102" t="s">
        <v>128</v>
      </c>
      <c r="L84" s="102" t="s">
        <v>67</v>
      </c>
      <c r="M84" s="471">
        <v>102</v>
      </c>
      <c r="N84" s="468">
        <v>477030.23</v>
      </c>
      <c r="O84" s="252">
        <v>405475.7</v>
      </c>
      <c r="P84" s="254">
        <v>0.85</v>
      </c>
      <c r="Q84" s="252">
        <v>62013.919999999998</v>
      </c>
      <c r="R84" s="254">
        <v>0.13</v>
      </c>
      <c r="S84" s="252">
        <v>9540.61</v>
      </c>
      <c r="T84" s="316">
        <v>0.02</v>
      </c>
    </row>
    <row r="85" spans="1:20" s="51" customFormat="1" ht="28.8" x14ac:dyDescent="0.25">
      <c r="A85" s="429"/>
      <c r="B85" s="261"/>
      <c r="C85" s="329"/>
      <c r="D85" s="398"/>
      <c r="E85" s="445"/>
      <c r="F85" s="425"/>
      <c r="G85" s="258"/>
      <c r="H85" s="258"/>
      <c r="I85" s="394"/>
      <c r="J85" s="16" t="s">
        <v>579</v>
      </c>
      <c r="K85" s="102" t="s">
        <v>128</v>
      </c>
      <c r="L85" s="102" t="s">
        <v>67</v>
      </c>
      <c r="M85" s="472"/>
      <c r="N85" s="469"/>
      <c r="O85" s="266"/>
      <c r="P85" s="265"/>
      <c r="Q85" s="266"/>
      <c r="R85" s="265"/>
      <c r="S85" s="266"/>
      <c r="T85" s="336"/>
    </row>
    <row r="86" spans="1:20" s="51" customFormat="1" ht="28.8" x14ac:dyDescent="0.25">
      <c r="A86" s="429"/>
      <c r="B86" s="261"/>
      <c r="C86" s="329"/>
      <c r="D86" s="398"/>
      <c r="E86" s="445"/>
      <c r="F86" s="425"/>
      <c r="G86" s="258"/>
      <c r="H86" s="258"/>
      <c r="I86" s="394"/>
      <c r="J86" s="16" t="s">
        <v>580</v>
      </c>
      <c r="K86" s="102" t="s">
        <v>152</v>
      </c>
      <c r="L86" s="102" t="s">
        <v>74</v>
      </c>
      <c r="M86" s="472"/>
      <c r="N86" s="469"/>
      <c r="O86" s="266"/>
      <c r="P86" s="265"/>
      <c r="Q86" s="266"/>
      <c r="R86" s="265"/>
      <c r="S86" s="266"/>
      <c r="T86" s="336"/>
    </row>
    <row r="87" spans="1:20" s="51" customFormat="1" ht="28.8" x14ac:dyDescent="0.25">
      <c r="A87" s="429"/>
      <c r="B87" s="261"/>
      <c r="C87" s="271"/>
      <c r="D87" s="398"/>
      <c r="E87" s="445"/>
      <c r="F87" s="425"/>
      <c r="G87" s="258"/>
      <c r="H87" s="258"/>
      <c r="I87" s="348"/>
      <c r="J87" s="16" t="s">
        <v>581</v>
      </c>
      <c r="K87" s="102" t="s">
        <v>152</v>
      </c>
      <c r="L87" s="102" t="s">
        <v>379</v>
      </c>
      <c r="M87" s="466"/>
      <c r="N87" s="470"/>
      <c r="O87" s="253"/>
      <c r="P87" s="255"/>
      <c r="Q87" s="253"/>
      <c r="R87" s="255"/>
      <c r="S87" s="253"/>
      <c r="T87" s="317"/>
    </row>
    <row r="88" spans="1:20" s="51" customFormat="1" ht="38.4" customHeight="1" x14ac:dyDescent="0.25">
      <c r="A88" s="429">
        <v>28</v>
      </c>
      <c r="B88" s="261" t="s">
        <v>583</v>
      </c>
      <c r="C88" s="270" t="s">
        <v>1137</v>
      </c>
      <c r="D88" s="398" t="s">
        <v>584</v>
      </c>
      <c r="E88" s="445" t="s">
        <v>587</v>
      </c>
      <c r="F88" s="425">
        <v>18</v>
      </c>
      <c r="G88" s="258">
        <v>42915</v>
      </c>
      <c r="H88" s="258">
        <v>43462</v>
      </c>
      <c r="I88" s="341" t="s">
        <v>611</v>
      </c>
      <c r="J88" s="16" t="s">
        <v>585</v>
      </c>
      <c r="K88" s="102" t="s">
        <v>128</v>
      </c>
      <c r="L88" s="102" t="s">
        <v>140</v>
      </c>
      <c r="M88" s="471">
        <v>102</v>
      </c>
      <c r="N88" s="468">
        <v>639225.41</v>
      </c>
      <c r="O88" s="252">
        <v>543341.6</v>
      </c>
      <c r="P88" s="254">
        <v>0.85</v>
      </c>
      <c r="Q88" s="252">
        <v>83099.3</v>
      </c>
      <c r="R88" s="254">
        <v>0.13</v>
      </c>
      <c r="S88" s="252">
        <v>12784.51</v>
      </c>
      <c r="T88" s="316">
        <v>0.02</v>
      </c>
    </row>
    <row r="89" spans="1:20" s="51" customFormat="1" ht="38.4" customHeight="1" x14ac:dyDescent="0.25">
      <c r="A89" s="429"/>
      <c r="B89" s="261"/>
      <c r="C89" s="271"/>
      <c r="D89" s="398"/>
      <c r="E89" s="445"/>
      <c r="F89" s="425"/>
      <c r="G89" s="258"/>
      <c r="H89" s="258"/>
      <c r="I89" s="348"/>
      <c r="J89" s="16" t="s">
        <v>586</v>
      </c>
      <c r="K89" s="102" t="s">
        <v>152</v>
      </c>
      <c r="L89" s="102" t="s">
        <v>74</v>
      </c>
      <c r="M89" s="466"/>
      <c r="N89" s="470"/>
      <c r="O89" s="253"/>
      <c r="P89" s="255"/>
      <c r="Q89" s="253"/>
      <c r="R89" s="255"/>
      <c r="S89" s="253"/>
      <c r="T89" s="317"/>
    </row>
    <row r="90" spans="1:20" s="51" customFormat="1" ht="43.2" x14ac:dyDescent="0.25">
      <c r="A90" s="272">
        <v>29</v>
      </c>
      <c r="B90" s="270" t="s">
        <v>588</v>
      </c>
      <c r="C90" s="270" t="s">
        <v>1138</v>
      </c>
      <c r="D90" s="252" t="s">
        <v>589</v>
      </c>
      <c r="E90" s="482" t="s">
        <v>599</v>
      </c>
      <c r="F90" s="415">
        <v>24</v>
      </c>
      <c r="G90" s="277" t="s">
        <v>590</v>
      </c>
      <c r="H90" s="277" t="s">
        <v>591</v>
      </c>
      <c r="I90" s="341" t="s">
        <v>611</v>
      </c>
      <c r="J90" s="16" t="s">
        <v>592</v>
      </c>
      <c r="K90" s="102" t="s">
        <v>128</v>
      </c>
      <c r="L90" s="102" t="s">
        <v>103</v>
      </c>
      <c r="M90" s="471">
        <v>102</v>
      </c>
      <c r="N90" s="468">
        <v>656665.01</v>
      </c>
      <c r="O90" s="252">
        <v>558165.25</v>
      </c>
      <c r="P90" s="254">
        <v>0.85</v>
      </c>
      <c r="Q90" s="252">
        <v>85366.45</v>
      </c>
      <c r="R90" s="254">
        <v>0.13</v>
      </c>
      <c r="S90" s="252">
        <v>13133.31</v>
      </c>
      <c r="T90" s="316">
        <v>0.02</v>
      </c>
    </row>
    <row r="91" spans="1:20" s="51" customFormat="1" ht="14.4" x14ac:dyDescent="0.25">
      <c r="A91" s="273"/>
      <c r="B91" s="329"/>
      <c r="C91" s="329"/>
      <c r="D91" s="266"/>
      <c r="E91" s="483"/>
      <c r="F91" s="416"/>
      <c r="G91" s="350"/>
      <c r="H91" s="350"/>
      <c r="I91" s="394"/>
      <c r="J91" s="16" t="s">
        <v>593</v>
      </c>
      <c r="K91" s="102" t="s">
        <v>152</v>
      </c>
      <c r="L91" s="102" t="s">
        <v>598</v>
      </c>
      <c r="M91" s="472"/>
      <c r="N91" s="469"/>
      <c r="O91" s="266"/>
      <c r="P91" s="265"/>
      <c r="Q91" s="266"/>
      <c r="R91" s="265"/>
      <c r="S91" s="266"/>
      <c r="T91" s="336"/>
    </row>
    <row r="92" spans="1:20" s="51" customFormat="1" ht="14.4" x14ac:dyDescent="0.25">
      <c r="A92" s="274"/>
      <c r="B92" s="271"/>
      <c r="C92" s="271"/>
      <c r="D92" s="253"/>
      <c r="E92" s="462"/>
      <c r="F92" s="417"/>
      <c r="G92" s="300"/>
      <c r="H92" s="300"/>
      <c r="I92" s="348"/>
      <c r="J92" s="16" t="s">
        <v>594</v>
      </c>
      <c r="K92" s="102" t="s">
        <v>152</v>
      </c>
      <c r="L92" s="102" t="s">
        <v>379</v>
      </c>
      <c r="M92" s="466"/>
      <c r="N92" s="470"/>
      <c r="O92" s="253"/>
      <c r="P92" s="255"/>
      <c r="Q92" s="253"/>
      <c r="R92" s="255"/>
      <c r="S92" s="253"/>
      <c r="T92" s="317"/>
    </row>
    <row r="93" spans="1:20" s="51" customFormat="1" ht="45.6" customHeight="1" x14ac:dyDescent="0.25">
      <c r="A93" s="272">
        <v>30</v>
      </c>
      <c r="B93" s="270" t="s">
        <v>596</v>
      </c>
      <c r="C93" s="270" t="s">
        <v>1139</v>
      </c>
      <c r="D93" s="252" t="s">
        <v>597</v>
      </c>
      <c r="E93" s="482" t="s">
        <v>600</v>
      </c>
      <c r="F93" s="415">
        <v>24</v>
      </c>
      <c r="G93" s="277" t="s">
        <v>590</v>
      </c>
      <c r="H93" s="277" t="s">
        <v>591</v>
      </c>
      <c r="I93" s="341" t="s">
        <v>611</v>
      </c>
      <c r="J93" s="16" t="s">
        <v>595</v>
      </c>
      <c r="K93" s="102" t="s">
        <v>128</v>
      </c>
      <c r="L93" s="102" t="s">
        <v>140</v>
      </c>
      <c r="M93" s="471">
        <v>102</v>
      </c>
      <c r="N93" s="468">
        <v>453967.48</v>
      </c>
      <c r="O93" s="252">
        <v>385872.35</v>
      </c>
      <c r="P93" s="254">
        <v>0.85</v>
      </c>
      <c r="Q93" s="252">
        <v>59015.77</v>
      </c>
      <c r="R93" s="254">
        <v>0.13</v>
      </c>
      <c r="S93" s="252">
        <v>9079.36</v>
      </c>
      <c r="T93" s="316">
        <v>0.02</v>
      </c>
    </row>
    <row r="94" spans="1:20" s="51" customFormat="1" ht="45.6" customHeight="1" x14ac:dyDescent="0.25">
      <c r="A94" s="274"/>
      <c r="B94" s="271"/>
      <c r="C94" s="271"/>
      <c r="D94" s="253"/>
      <c r="E94" s="462"/>
      <c r="F94" s="417"/>
      <c r="G94" s="300"/>
      <c r="H94" s="300"/>
      <c r="I94" s="348"/>
      <c r="J94" s="16" t="s">
        <v>580</v>
      </c>
      <c r="K94" s="102" t="s">
        <v>152</v>
      </c>
      <c r="L94" s="102" t="s">
        <v>74</v>
      </c>
      <c r="M94" s="466"/>
      <c r="N94" s="470"/>
      <c r="O94" s="253"/>
      <c r="P94" s="255"/>
      <c r="Q94" s="253"/>
      <c r="R94" s="255"/>
      <c r="S94" s="253"/>
      <c r="T94" s="317"/>
    </row>
    <row r="95" spans="1:20" s="51" customFormat="1" ht="28.8" x14ac:dyDescent="0.25">
      <c r="A95" s="429">
        <v>31</v>
      </c>
      <c r="B95" s="261" t="s">
        <v>601</v>
      </c>
      <c r="C95" s="270" t="s">
        <v>1140</v>
      </c>
      <c r="D95" s="398" t="s">
        <v>602</v>
      </c>
      <c r="E95" s="445" t="s">
        <v>605</v>
      </c>
      <c r="F95" s="425">
        <v>18</v>
      </c>
      <c r="G95" s="258" t="s">
        <v>603</v>
      </c>
      <c r="H95" s="259" t="s">
        <v>604</v>
      </c>
      <c r="I95" s="341" t="s">
        <v>611</v>
      </c>
      <c r="J95" s="16" t="s">
        <v>606</v>
      </c>
      <c r="K95" s="102" t="s">
        <v>128</v>
      </c>
      <c r="L95" s="102" t="s">
        <v>90</v>
      </c>
      <c r="M95" s="471">
        <v>102</v>
      </c>
      <c r="N95" s="468">
        <v>446981.32</v>
      </c>
      <c r="O95" s="252">
        <v>379934.1</v>
      </c>
      <c r="P95" s="254">
        <v>0.85</v>
      </c>
      <c r="Q95" s="252">
        <v>58107.55</v>
      </c>
      <c r="R95" s="254">
        <v>0.13</v>
      </c>
      <c r="S95" s="252">
        <v>8939.67</v>
      </c>
      <c r="T95" s="316">
        <v>0.02</v>
      </c>
    </row>
    <row r="96" spans="1:20" s="51" customFormat="1" ht="28.8" x14ac:dyDescent="0.25">
      <c r="A96" s="429"/>
      <c r="B96" s="261"/>
      <c r="C96" s="329"/>
      <c r="D96" s="398"/>
      <c r="E96" s="445"/>
      <c r="F96" s="425"/>
      <c r="G96" s="258"/>
      <c r="H96" s="259"/>
      <c r="I96" s="394"/>
      <c r="J96" s="16" t="s">
        <v>607</v>
      </c>
      <c r="K96" s="102" t="s">
        <v>128</v>
      </c>
      <c r="L96" s="102" t="s">
        <v>90</v>
      </c>
      <c r="M96" s="472"/>
      <c r="N96" s="469"/>
      <c r="O96" s="266"/>
      <c r="P96" s="265"/>
      <c r="Q96" s="266"/>
      <c r="R96" s="265"/>
      <c r="S96" s="266"/>
      <c r="T96" s="336"/>
    </row>
    <row r="97" spans="1:22" s="51" customFormat="1" ht="28.8" x14ac:dyDescent="0.25">
      <c r="A97" s="429"/>
      <c r="B97" s="261"/>
      <c r="C97" s="329"/>
      <c r="D97" s="398"/>
      <c r="E97" s="445"/>
      <c r="F97" s="425"/>
      <c r="G97" s="258"/>
      <c r="H97" s="259"/>
      <c r="I97" s="394"/>
      <c r="J97" s="16" t="s">
        <v>608</v>
      </c>
      <c r="K97" s="102" t="s">
        <v>128</v>
      </c>
      <c r="L97" s="102" t="s">
        <v>90</v>
      </c>
      <c r="M97" s="472"/>
      <c r="N97" s="469"/>
      <c r="O97" s="266"/>
      <c r="P97" s="265"/>
      <c r="Q97" s="266"/>
      <c r="R97" s="265"/>
      <c r="S97" s="266"/>
      <c r="T97" s="336"/>
    </row>
    <row r="98" spans="1:22" s="51" customFormat="1" ht="14.4" x14ac:dyDescent="0.25">
      <c r="A98" s="429"/>
      <c r="B98" s="261"/>
      <c r="C98" s="271"/>
      <c r="D98" s="398"/>
      <c r="E98" s="445"/>
      <c r="F98" s="425"/>
      <c r="G98" s="258"/>
      <c r="H98" s="259"/>
      <c r="I98" s="348"/>
      <c r="J98" s="16" t="s">
        <v>87</v>
      </c>
      <c r="K98" s="102" t="s">
        <v>152</v>
      </c>
      <c r="L98" s="102" t="s">
        <v>311</v>
      </c>
      <c r="M98" s="466"/>
      <c r="N98" s="470"/>
      <c r="O98" s="253"/>
      <c r="P98" s="255"/>
      <c r="Q98" s="253"/>
      <c r="R98" s="255"/>
      <c r="S98" s="253"/>
      <c r="T98" s="317"/>
    </row>
    <row r="99" spans="1:22" s="51" customFormat="1" ht="22.95" customHeight="1" x14ac:dyDescent="0.25">
      <c r="A99" s="429">
        <v>32</v>
      </c>
      <c r="B99" s="261" t="s">
        <v>614</v>
      </c>
      <c r="C99" s="270" t="s">
        <v>1141</v>
      </c>
      <c r="D99" s="398" t="s">
        <v>615</v>
      </c>
      <c r="E99" s="445" t="s">
        <v>639</v>
      </c>
      <c r="F99" s="425">
        <v>24</v>
      </c>
      <c r="G99" s="258" t="s">
        <v>616</v>
      </c>
      <c r="H99" s="259" t="s">
        <v>617</v>
      </c>
      <c r="I99" s="259" t="s">
        <v>611</v>
      </c>
      <c r="J99" s="16" t="s">
        <v>618</v>
      </c>
      <c r="K99" s="102" t="s">
        <v>128</v>
      </c>
      <c r="L99" s="102" t="s">
        <v>67</v>
      </c>
      <c r="M99" s="471">
        <v>106</v>
      </c>
      <c r="N99" s="468">
        <v>704326.47</v>
      </c>
      <c r="O99" s="252">
        <v>598677.49</v>
      </c>
      <c r="P99" s="254">
        <v>0.85</v>
      </c>
      <c r="Q99" s="252">
        <v>91562.44</v>
      </c>
      <c r="R99" s="254">
        <v>0.13</v>
      </c>
      <c r="S99" s="252">
        <v>14086.54</v>
      </c>
      <c r="T99" s="316">
        <v>0.02</v>
      </c>
    </row>
    <row r="100" spans="1:22" s="51" customFormat="1" ht="27.6" customHeight="1" x14ac:dyDescent="0.25">
      <c r="A100" s="429"/>
      <c r="B100" s="261"/>
      <c r="C100" s="329"/>
      <c r="D100" s="398"/>
      <c r="E100" s="445"/>
      <c r="F100" s="425"/>
      <c r="G100" s="258"/>
      <c r="H100" s="259"/>
      <c r="I100" s="259"/>
      <c r="J100" s="16" t="s">
        <v>619</v>
      </c>
      <c r="K100" s="102" t="s">
        <v>128</v>
      </c>
      <c r="L100" s="102" t="s">
        <v>67</v>
      </c>
      <c r="M100" s="472"/>
      <c r="N100" s="469"/>
      <c r="O100" s="266"/>
      <c r="P100" s="265"/>
      <c r="Q100" s="266"/>
      <c r="R100" s="265"/>
      <c r="S100" s="266"/>
      <c r="T100" s="336"/>
    </row>
    <row r="101" spans="1:22" s="51" customFormat="1" ht="26.4" customHeight="1" x14ac:dyDescent="0.25">
      <c r="A101" s="429"/>
      <c r="B101" s="261"/>
      <c r="C101" s="271"/>
      <c r="D101" s="398"/>
      <c r="E101" s="445"/>
      <c r="F101" s="425"/>
      <c r="G101" s="258"/>
      <c r="H101" s="259"/>
      <c r="I101" s="259"/>
      <c r="J101" s="16" t="s">
        <v>620</v>
      </c>
      <c r="K101" s="102" t="s">
        <v>152</v>
      </c>
      <c r="L101" s="102" t="s">
        <v>74</v>
      </c>
      <c r="M101" s="466"/>
      <c r="N101" s="470"/>
      <c r="O101" s="253"/>
      <c r="P101" s="255"/>
      <c r="Q101" s="253"/>
      <c r="R101" s="255"/>
      <c r="S101" s="253"/>
      <c r="T101" s="317"/>
    </row>
    <row r="102" spans="1:22" s="51" customFormat="1" ht="32.4" customHeight="1" x14ac:dyDescent="0.25">
      <c r="A102" s="429">
        <v>33</v>
      </c>
      <c r="B102" s="261" t="s">
        <v>643</v>
      </c>
      <c r="C102" s="270" t="s">
        <v>1210</v>
      </c>
      <c r="D102" s="398" t="s">
        <v>644</v>
      </c>
      <c r="E102" s="445" t="s">
        <v>649</v>
      </c>
      <c r="F102" s="425">
        <v>24</v>
      </c>
      <c r="G102" s="258" t="s">
        <v>645</v>
      </c>
      <c r="H102" s="258" t="s">
        <v>646</v>
      </c>
      <c r="I102" s="258" t="s">
        <v>611</v>
      </c>
      <c r="J102" s="16" t="s">
        <v>647</v>
      </c>
      <c r="K102" s="117" t="s">
        <v>152</v>
      </c>
      <c r="L102" s="117" t="s">
        <v>199</v>
      </c>
      <c r="M102" s="471">
        <v>102</v>
      </c>
      <c r="N102" s="490">
        <v>495907.75</v>
      </c>
      <c r="O102" s="252">
        <v>421521.57</v>
      </c>
      <c r="P102" s="254">
        <v>0.85</v>
      </c>
      <c r="Q102" s="252">
        <v>64468.01</v>
      </c>
      <c r="R102" s="254">
        <v>0.13</v>
      </c>
      <c r="S102" s="252">
        <v>9918.17</v>
      </c>
      <c r="T102" s="316">
        <v>0.02</v>
      </c>
    </row>
    <row r="103" spans="1:22" s="51" customFormat="1" ht="47.4" customHeight="1" x14ac:dyDescent="0.25">
      <c r="A103" s="272"/>
      <c r="B103" s="270"/>
      <c r="C103" s="271"/>
      <c r="D103" s="252"/>
      <c r="E103" s="482"/>
      <c r="F103" s="415"/>
      <c r="G103" s="277"/>
      <c r="H103" s="277"/>
      <c r="I103" s="277"/>
      <c r="J103" s="118" t="s">
        <v>648</v>
      </c>
      <c r="K103" s="116" t="s">
        <v>128</v>
      </c>
      <c r="L103" s="116" t="s">
        <v>67</v>
      </c>
      <c r="M103" s="472"/>
      <c r="N103" s="491"/>
      <c r="O103" s="266"/>
      <c r="P103" s="265"/>
      <c r="Q103" s="266"/>
      <c r="R103" s="265"/>
      <c r="S103" s="266"/>
      <c r="T103" s="336"/>
    </row>
    <row r="104" spans="1:22" s="51" customFormat="1" ht="33" customHeight="1" x14ac:dyDescent="0.25">
      <c r="A104" s="272">
        <v>34</v>
      </c>
      <c r="B104" s="270" t="s">
        <v>688</v>
      </c>
      <c r="C104" s="270" t="s">
        <v>1142</v>
      </c>
      <c r="D104" s="252" t="s">
        <v>689</v>
      </c>
      <c r="E104" s="482" t="s">
        <v>851</v>
      </c>
      <c r="F104" s="415">
        <v>51</v>
      </c>
      <c r="G104" s="277" t="s">
        <v>690</v>
      </c>
      <c r="H104" s="341">
        <v>44758</v>
      </c>
      <c r="I104" s="341" t="s">
        <v>611</v>
      </c>
      <c r="J104" s="16" t="s">
        <v>691</v>
      </c>
      <c r="K104" s="102" t="s">
        <v>152</v>
      </c>
      <c r="L104" s="102" t="s">
        <v>379</v>
      </c>
      <c r="M104" s="471">
        <v>102</v>
      </c>
      <c r="N104" s="409">
        <v>685490.77</v>
      </c>
      <c r="O104" s="252">
        <v>582667.14</v>
      </c>
      <c r="P104" s="254">
        <v>0.85</v>
      </c>
      <c r="Q104" s="252">
        <v>89106.97</v>
      </c>
      <c r="R104" s="254">
        <v>0.13</v>
      </c>
      <c r="S104" s="252">
        <v>13716.66</v>
      </c>
      <c r="T104" s="316">
        <v>0.02</v>
      </c>
    </row>
    <row r="105" spans="1:22" s="51" customFormat="1" ht="33" customHeight="1" thickBot="1" x14ac:dyDescent="0.3">
      <c r="A105" s="502"/>
      <c r="B105" s="498"/>
      <c r="C105" s="498"/>
      <c r="D105" s="493"/>
      <c r="E105" s="497"/>
      <c r="F105" s="496"/>
      <c r="G105" s="495"/>
      <c r="H105" s="494"/>
      <c r="I105" s="494"/>
      <c r="J105" s="89" t="s">
        <v>692</v>
      </c>
      <c r="K105" s="104" t="s">
        <v>128</v>
      </c>
      <c r="L105" s="104" t="s">
        <v>90</v>
      </c>
      <c r="M105" s="499"/>
      <c r="N105" s="501"/>
      <c r="O105" s="493"/>
      <c r="P105" s="500"/>
      <c r="Q105" s="493"/>
      <c r="R105" s="500"/>
      <c r="S105" s="493"/>
      <c r="T105" s="492"/>
    </row>
    <row r="106" spans="1:22" ht="24" customHeight="1" x14ac:dyDescent="0.25">
      <c r="A106" s="450" t="s">
        <v>305</v>
      </c>
      <c r="B106" s="451"/>
      <c r="C106" s="451"/>
      <c r="D106" s="451"/>
      <c r="E106" s="451"/>
      <c r="F106" s="451"/>
      <c r="G106" s="451"/>
      <c r="H106" s="451"/>
      <c r="I106" s="451"/>
      <c r="J106" s="451"/>
      <c r="K106" s="451"/>
      <c r="L106" s="452"/>
      <c r="M106" s="49"/>
      <c r="N106" s="50">
        <f>SUM(N8:N105)</f>
        <v>17343812.890000004</v>
      </c>
      <c r="O106" s="50">
        <f t="shared" ref="O106:S106" si="0">SUM(O8:O105)</f>
        <v>14742240.884500001</v>
      </c>
      <c r="P106" s="50"/>
      <c r="Q106" s="50">
        <f t="shared" si="0"/>
        <v>2254678.7220999999</v>
      </c>
      <c r="R106" s="50"/>
      <c r="S106" s="50">
        <f t="shared" si="0"/>
        <v>346893.28339999984</v>
      </c>
      <c r="T106" s="50"/>
    </row>
    <row r="107" spans="1:22" ht="21" customHeight="1" thickBot="1" x14ac:dyDescent="0.35">
      <c r="A107" s="400" t="s">
        <v>306</v>
      </c>
      <c r="B107" s="401"/>
      <c r="C107" s="401"/>
      <c r="D107" s="401"/>
      <c r="E107" s="401"/>
      <c r="F107" s="401"/>
      <c r="G107" s="401"/>
      <c r="H107" s="401"/>
      <c r="I107" s="401"/>
      <c r="J107" s="401"/>
      <c r="K107" s="401"/>
      <c r="L107" s="402"/>
      <c r="M107" s="29"/>
      <c r="N107" s="39">
        <f>N106</f>
        <v>17343812.890000004</v>
      </c>
      <c r="O107" s="39">
        <f>O106</f>
        <v>14742240.884500001</v>
      </c>
      <c r="P107" s="40"/>
      <c r="Q107" s="39">
        <f>Q106</f>
        <v>2254678.7220999999</v>
      </c>
      <c r="R107" s="40"/>
      <c r="S107" s="39">
        <f>S106</f>
        <v>346893.28339999984</v>
      </c>
      <c r="T107" s="31"/>
      <c r="U107" s="24"/>
      <c r="V107" s="24"/>
    </row>
    <row r="108" spans="1:22" x14ac:dyDescent="0.25">
      <c r="N108" s="24"/>
      <c r="O108" s="24"/>
    </row>
    <row r="109" spans="1:22" ht="17.399999999999999" customHeight="1" x14ac:dyDescent="0.25">
      <c r="A109" s="408" t="s">
        <v>1267</v>
      </c>
      <c r="B109" s="408"/>
      <c r="C109" s="408"/>
      <c r="D109" s="408"/>
      <c r="E109" s="408"/>
      <c r="F109" s="408"/>
      <c r="N109" s="24"/>
      <c r="O109" s="24"/>
    </row>
    <row r="110" spans="1:22" ht="17.399999999999999" customHeight="1" x14ac:dyDescent="0.3">
      <c r="A110" s="408" t="s">
        <v>1268</v>
      </c>
      <c r="B110" s="408"/>
      <c r="C110" s="408"/>
      <c r="D110" s="408"/>
      <c r="E110" s="408"/>
      <c r="F110" s="408"/>
      <c r="G110" s="233"/>
      <c r="H110" s="233"/>
      <c r="I110" s="233"/>
      <c r="J110" s="233"/>
      <c r="K110" s="233"/>
      <c r="L110" s="233"/>
      <c r="M110" s="233"/>
      <c r="N110" s="233"/>
      <c r="O110" s="233"/>
      <c r="P110" s="233"/>
      <c r="Q110" s="233"/>
      <c r="R110" s="233"/>
      <c r="S110" s="233"/>
      <c r="T110" s="233"/>
    </row>
    <row r="111" spans="1:22" ht="29.4" customHeight="1" x14ac:dyDescent="0.3">
      <c r="A111" s="232" t="s">
        <v>1284</v>
      </c>
      <c r="B111" s="233"/>
      <c r="C111" s="233"/>
      <c r="D111" s="233"/>
      <c r="E111" s="233"/>
      <c r="F111" s="233"/>
      <c r="G111" s="233"/>
      <c r="H111" s="233"/>
      <c r="I111" s="233"/>
      <c r="J111" s="233"/>
      <c r="K111" s="233"/>
      <c r="L111" s="233"/>
      <c r="M111" s="233"/>
      <c r="N111" s="233"/>
      <c r="O111" s="233"/>
      <c r="P111" s="233"/>
      <c r="Q111" s="233"/>
      <c r="R111" s="233"/>
      <c r="S111" s="233"/>
      <c r="T111" s="233"/>
    </row>
    <row r="112" spans="1:22" ht="14.4" x14ac:dyDescent="0.3">
      <c r="A112" s="233"/>
      <c r="B112" s="233"/>
      <c r="C112" s="233"/>
      <c r="D112" s="233"/>
      <c r="E112" s="233"/>
      <c r="F112" s="233"/>
    </row>
    <row r="117" spans="17:20" x14ac:dyDescent="0.25">
      <c r="T117" s="24"/>
    </row>
    <row r="124" spans="17:20" x14ac:dyDescent="0.25">
      <c r="Q124" s="24"/>
    </row>
  </sheetData>
  <autoFilter ref="A1:T107"/>
  <mergeCells count="599">
    <mergeCell ref="R79:R83"/>
    <mergeCell ref="Q79:Q83"/>
    <mergeCell ref="P79:P83"/>
    <mergeCell ref="O79:O83"/>
    <mergeCell ref="N79:N83"/>
    <mergeCell ref="M79:M83"/>
    <mergeCell ref="T79:T83"/>
    <mergeCell ref="S79:S83"/>
    <mergeCell ref="I79:I83"/>
    <mergeCell ref="H79:H83"/>
    <mergeCell ref="G79:G83"/>
    <mergeCell ref="F79:F83"/>
    <mergeCell ref="E79:E83"/>
    <mergeCell ref="D79:D83"/>
    <mergeCell ref="C79:C83"/>
    <mergeCell ref="B79:B83"/>
    <mergeCell ref="A79:A83"/>
    <mergeCell ref="R104:R105"/>
    <mergeCell ref="Q104:Q105"/>
    <mergeCell ref="P104:P105"/>
    <mergeCell ref="O104:O105"/>
    <mergeCell ref="N104:N105"/>
    <mergeCell ref="A104:A105"/>
    <mergeCell ref="I102:I103"/>
    <mergeCell ref="H102:H103"/>
    <mergeCell ref="G102:G103"/>
    <mergeCell ref="F102:F103"/>
    <mergeCell ref="E102:E103"/>
    <mergeCell ref="D102:D103"/>
    <mergeCell ref="B102:B103"/>
    <mergeCell ref="A102:A103"/>
    <mergeCell ref="C102:C103"/>
    <mergeCell ref="M93:M94"/>
    <mergeCell ref="T104:T105"/>
    <mergeCell ref="S104:S105"/>
    <mergeCell ref="I104:I105"/>
    <mergeCell ref="H104:H105"/>
    <mergeCell ref="G104:G105"/>
    <mergeCell ref="F104:F105"/>
    <mergeCell ref="E104:E105"/>
    <mergeCell ref="D104:D105"/>
    <mergeCell ref="B104:B105"/>
    <mergeCell ref="M104:M105"/>
    <mergeCell ref="C104:C105"/>
    <mergeCell ref="T102:T103"/>
    <mergeCell ref="S102:S103"/>
    <mergeCell ref="R102:R103"/>
    <mergeCell ref="Q102:Q103"/>
    <mergeCell ref="P102:P103"/>
    <mergeCell ref="O102:O103"/>
    <mergeCell ref="N102:N103"/>
    <mergeCell ref="M102:M103"/>
    <mergeCell ref="I68:I71"/>
    <mergeCell ref="I72:I74"/>
    <mergeCell ref="I75:I78"/>
    <mergeCell ref="I84:I87"/>
    <mergeCell ref="I88:I89"/>
    <mergeCell ref="I90:I92"/>
    <mergeCell ref="I93:I94"/>
    <mergeCell ref="I95:I98"/>
    <mergeCell ref="S90:S92"/>
    <mergeCell ref="R90:R92"/>
    <mergeCell ref="Q90:Q92"/>
    <mergeCell ref="P90:P92"/>
    <mergeCell ref="O90:O92"/>
    <mergeCell ref="N90:N92"/>
    <mergeCell ref="M90:M92"/>
    <mergeCell ref="T90:T92"/>
    <mergeCell ref="I40:I41"/>
    <mergeCell ref="I42:I46"/>
    <mergeCell ref="I47:I49"/>
    <mergeCell ref="I50:I53"/>
    <mergeCell ref="I54:I56"/>
    <mergeCell ref="I57:I59"/>
    <mergeCell ref="I60:I62"/>
    <mergeCell ref="I63:I64"/>
    <mergeCell ref="I65:I67"/>
    <mergeCell ref="N93:N94"/>
    <mergeCell ref="O93:O94"/>
    <mergeCell ref="P93:P94"/>
    <mergeCell ref="Q93:Q94"/>
    <mergeCell ref="R93:R94"/>
    <mergeCell ref="S93:S94"/>
    <mergeCell ref="T93:T94"/>
    <mergeCell ref="A93:A94"/>
    <mergeCell ref="A90:A92"/>
    <mergeCell ref="H90:H92"/>
    <mergeCell ref="G90:G92"/>
    <mergeCell ref="F90:F92"/>
    <mergeCell ref="E90:E92"/>
    <mergeCell ref="D90:D92"/>
    <mergeCell ref="B90:B92"/>
    <mergeCell ref="H93:H94"/>
    <mergeCell ref="G93:G94"/>
    <mergeCell ref="F93:F94"/>
    <mergeCell ref="E93:E94"/>
    <mergeCell ref="D93:D94"/>
    <mergeCell ref="B93:B94"/>
    <mergeCell ref="C90:C92"/>
    <mergeCell ref="C93:C94"/>
    <mergeCell ref="H88:H89"/>
    <mergeCell ref="G88:G89"/>
    <mergeCell ref="F88:F89"/>
    <mergeCell ref="E88:E89"/>
    <mergeCell ref="D88:D89"/>
    <mergeCell ref="B88:B89"/>
    <mergeCell ref="A88:A89"/>
    <mergeCell ref="T88:T89"/>
    <mergeCell ref="S88:S89"/>
    <mergeCell ref="R88:R89"/>
    <mergeCell ref="Q88:Q89"/>
    <mergeCell ref="P88:P89"/>
    <mergeCell ref="O88:O89"/>
    <mergeCell ref="N88:N89"/>
    <mergeCell ref="M88:M89"/>
    <mergeCell ref="C88:C89"/>
    <mergeCell ref="O75:O78"/>
    <mergeCell ref="P75:P78"/>
    <mergeCell ref="Q75:Q78"/>
    <mergeCell ref="R75:R78"/>
    <mergeCell ref="S75:S78"/>
    <mergeCell ref="T75:T78"/>
    <mergeCell ref="A75:A78"/>
    <mergeCell ref="B75:B78"/>
    <mergeCell ref="D75:D78"/>
    <mergeCell ref="E75:E78"/>
    <mergeCell ref="F75:F78"/>
    <mergeCell ref="G75:G78"/>
    <mergeCell ref="H75:H78"/>
    <mergeCell ref="M75:M78"/>
    <mergeCell ref="N75:N78"/>
    <mergeCell ref="C75:C78"/>
    <mergeCell ref="N63:N64"/>
    <mergeCell ref="N60:N62"/>
    <mergeCell ref="M63:M64"/>
    <mergeCell ref="M60:M62"/>
    <mergeCell ref="T63:T64"/>
    <mergeCell ref="T60:T62"/>
    <mergeCell ref="S63:S64"/>
    <mergeCell ref="S60:S62"/>
    <mergeCell ref="R63:R64"/>
    <mergeCell ref="R60:R62"/>
    <mergeCell ref="Q63:Q64"/>
    <mergeCell ref="Q60:Q62"/>
    <mergeCell ref="P63:P64"/>
    <mergeCell ref="P60:P62"/>
    <mergeCell ref="O63:O64"/>
    <mergeCell ref="O60:O62"/>
    <mergeCell ref="H60:H62"/>
    <mergeCell ref="G60:G62"/>
    <mergeCell ref="F60:F62"/>
    <mergeCell ref="E60:E62"/>
    <mergeCell ref="D60:D62"/>
    <mergeCell ref="B60:B62"/>
    <mergeCell ref="A60:A62"/>
    <mergeCell ref="H63:H64"/>
    <mergeCell ref="G63:G64"/>
    <mergeCell ref="F63:F64"/>
    <mergeCell ref="E63:E64"/>
    <mergeCell ref="D63:D64"/>
    <mergeCell ref="B63:B64"/>
    <mergeCell ref="A63:A64"/>
    <mergeCell ref="C60:C62"/>
    <mergeCell ref="C63:C64"/>
    <mergeCell ref="T42:T46"/>
    <mergeCell ref="T40:T41"/>
    <mergeCell ref="P42:P46"/>
    <mergeCell ref="P40:P41"/>
    <mergeCell ref="O42:O46"/>
    <mergeCell ref="O40:O41"/>
    <mergeCell ref="N42:N46"/>
    <mergeCell ref="N40:N41"/>
    <mergeCell ref="M42:M46"/>
    <mergeCell ref="M40:M41"/>
    <mergeCell ref="S40:S41"/>
    <mergeCell ref="R42:R46"/>
    <mergeCell ref="R40:R41"/>
    <mergeCell ref="Q42:Q46"/>
    <mergeCell ref="Q40:Q41"/>
    <mergeCell ref="S42:S46"/>
    <mergeCell ref="H40:H41"/>
    <mergeCell ref="G40:G41"/>
    <mergeCell ref="F40:F41"/>
    <mergeCell ref="E40:E41"/>
    <mergeCell ref="D40:D41"/>
    <mergeCell ref="B40:B41"/>
    <mergeCell ref="A40:A41"/>
    <mergeCell ref="F42:F46"/>
    <mergeCell ref="E42:E46"/>
    <mergeCell ref="D42:D46"/>
    <mergeCell ref="B42:B46"/>
    <mergeCell ref="A42:A46"/>
    <mergeCell ref="G42:G46"/>
    <mergeCell ref="H42:H46"/>
    <mergeCell ref="C40:C41"/>
    <mergeCell ref="C42:C46"/>
    <mergeCell ref="T29:T32"/>
    <mergeCell ref="S29:S32"/>
    <mergeCell ref="R29:R32"/>
    <mergeCell ref="Q29:Q32"/>
    <mergeCell ref="P29:P32"/>
    <mergeCell ref="O29:O32"/>
    <mergeCell ref="N29:N32"/>
    <mergeCell ref="T33:T35"/>
    <mergeCell ref="S33:S35"/>
    <mergeCell ref="R33:R35"/>
    <mergeCell ref="Q33:Q35"/>
    <mergeCell ref="P33:P35"/>
    <mergeCell ref="Q27:Q28"/>
    <mergeCell ref="P27:P28"/>
    <mergeCell ref="O27:O28"/>
    <mergeCell ref="N27:N28"/>
    <mergeCell ref="D33:D35"/>
    <mergeCell ref="B33:B35"/>
    <mergeCell ref="A33:A35"/>
    <mergeCell ref="O33:O35"/>
    <mergeCell ref="N33:N35"/>
    <mergeCell ref="M33:M35"/>
    <mergeCell ref="H33:H35"/>
    <mergeCell ref="G33:G35"/>
    <mergeCell ref="F33:F35"/>
    <mergeCell ref="E33:E35"/>
    <mergeCell ref="I27:I28"/>
    <mergeCell ref="I29:I32"/>
    <mergeCell ref="I33:I35"/>
    <mergeCell ref="C33:C35"/>
    <mergeCell ref="B25:B26"/>
    <mergeCell ref="A25:A26"/>
    <mergeCell ref="M29:M32"/>
    <mergeCell ref="M27:M28"/>
    <mergeCell ref="M25:M26"/>
    <mergeCell ref="H29:H32"/>
    <mergeCell ref="G29:G32"/>
    <mergeCell ref="F29:F32"/>
    <mergeCell ref="E29:E32"/>
    <mergeCell ref="D29:D32"/>
    <mergeCell ref="B29:B32"/>
    <mergeCell ref="A29:A32"/>
    <mergeCell ref="A27:A28"/>
    <mergeCell ref="B27:B28"/>
    <mergeCell ref="D27:D28"/>
    <mergeCell ref="E27:E28"/>
    <mergeCell ref="F27:F28"/>
    <mergeCell ref="G27:G28"/>
    <mergeCell ref="H27:H28"/>
    <mergeCell ref="I25:I26"/>
    <mergeCell ref="C27:C28"/>
    <mergeCell ref="C29:C32"/>
    <mergeCell ref="S16:S18"/>
    <mergeCell ref="R16:R18"/>
    <mergeCell ref="Q16:Q18"/>
    <mergeCell ref="P16:P18"/>
    <mergeCell ref="O16:O18"/>
    <mergeCell ref="N16:N18"/>
    <mergeCell ref="M16:M18"/>
    <mergeCell ref="D16:D18"/>
    <mergeCell ref="A10:A11"/>
    <mergeCell ref="B12:B15"/>
    <mergeCell ref="A12:A15"/>
    <mergeCell ref="B16:B18"/>
    <mergeCell ref="A16:A18"/>
    <mergeCell ref="H16:H18"/>
    <mergeCell ref="E16:E18"/>
    <mergeCell ref="I10:I11"/>
    <mergeCell ref="I12:I15"/>
    <mergeCell ref="I16:I18"/>
    <mergeCell ref="S10:S11"/>
    <mergeCell ref="R10:R11"/>
    <mergeCell ref="Q10:Q11"/>
    <mergeCell ref="P10:P11"/>
    <mergeCell ref="O10:O11"/>
    <mergeCell ref="N10:N11"/>
    <mergeCell ref="M10:M11"/>
    <mergeCell ref="T12:T15"/>
    <mergeCell ref="S12:S15"/>
    <mergeCell ref="R12:R15"/>
    <mergeCell ref="Q12:Q15"/>
    <mergeCell ref="P12:P15"/>
    <mergeCell ref="O12:O15"/>
    <mergeCell ref="N12:N15"/>
    <mergeCell ref="M12:M15"/>
    <mergeCell ref="T16:T18"/>
    <mergeCell ref="A106:L106"/>
    <mergeCell ref="A107:L107"/>
    <mergeCell ref="T8:T9"/>
    <mergeCell ref="N8:N9"/>
    <mergeCell ref="O8:O9"/>
    <mergeCell ref="P8:P9"/>
    <mergeCell ref="Q8:Q9"/>
    <mergeCell ref="R8:R9"/>
    <mergeCell ref="S8:S9"/>
    <mergeCell ref="H10:H11"/>
    <mergeCell ref="G10:G11"/>
    <mergeCell ref="F10:F11"/>
    <mergeCell ref="E10:E11"/>
    <mergeCell ref="D10:D11"/>
    <mergeCell ref="B10:B11"/>
    <mergeCell ref="H12:H15"/>
    <mergeCell ref="G12:G15"/>
    <mergeCell ref="F12:F15"/>
    <mergeCell ref="E12:E15"/>
    <mergeCell ref="D12:D15"/>
    <mergeCell ref="G16:G18"/>
    <mergeCell ref="F16:F18"/>
    <mergeCell ref="T10:T11"/>
    <mergeCell ref="N1:S1"/>
    <mergeCell ref="A1:A2"/>
    <mergeCell ref="B1:B2"/>
    <mergeCell ref="D1:D2"/>
    <mergeCell ref="E1:E2"/>
    <mergeCell ref="F1:F2"/>
    <mergeCell ref="G1:G2"/>
    <mergeCell ref="H1:H2"/>
    <mergeCell ref="J1:J2"/>
    <mergeCell ref="K1:K2"/>
    <mergeCell ref="L1:L2"/>
    <mergeCell ref="M1:M2"/>
    <mergeCell ref="I1:I2"/>
    <mergeCell ref="C1:C2"/>
    <mergeCell ref="A19:A20"/>
    <mergeCell ref="T19:T20"/>
    <mergeCell ref="S19:S20"/>
    <mergeCell ref="R19:R20"/>
    <mergeCell ref="Q19:Q20"/>
    <mergeCell ref="P19:P20"/>
    <mergeCell ref="O19:O20"/>
    <mergeCell ref="N19:N20"/>
    <mergeCell ref="M19:M20"/>
    <mergeCell ref="H19:H20"/>
    <mergeCell ref="G19:G20"/>
    <mergeCell ref="F19:F20"/>
    <mergeCell ref="E19:E20"/>
    <mergeCell ref="D19:D20"/>
    <mergeCell ref="I19:I20"/>
    <mergeCell ref="A21:A22"/>
    <mergeCell ref="T21:T22"/>
    <mergeCell ref="S21:S22"/>
    <mergeCell ref="R21:R22"/>
    <mergeCell ref="Q21:Q22"/>
    <mergeCell ref="P21:P22"/>
    <mergeCell ref="O21:O22"/>
    <mergeCell ref="N21:N22"/>
    <mergeCell ref="M21:M22"/>
    <mergeCell ref="H21:H22"/>
    <mergeCell ref="G21:G22"/>
    <mergeCell ref="F21:F22"/>
    <mergeCell ref="E21:E22"/>
    <mergeCell ref="D21:D22"/>
    <mergeCell ref="I21:I22"/>
    <mergeCell ref="A23:A24"/>
    <mergeCell ref="T23:T24"/>
    <mergeCell ref="S23:S24"/>
    <mergeCell ref="R23:R24"/>
    <mergeCell ref="Q23:Q24"/>
    <mergeCell ref="P23:P24"/>
    <mergeCell ref="O23:O24"/>
    <mergeCell ref="N23:N24"/>
    <mergeCell ref="M23:M24"/>
    <mergeCell ref="I23:I24"/>
    <mergeCell ref="T36:T37"/>
    <mergeCell ref="S36:S37"/>
    <mergeCell ref="R36:R37"/>
    <mergeCell ref="D36:D37"/>
    <mergeCell ref="H23:H24"/>
    <mergeCell ref="G23:G24"/>
    <mergeCell ref="F23:F24"/>
    <mergeCell ref="E23:E24"/>
    <mergeCell ref="D23:D24"/>
    <mergeCell ref="H25:H26"/>
    <mergeCell ref="G25:G26"/>
    <mergeCell ref="F25:F26"/>
    <mergeCell ref="E25:E26"/>
    <mergeCell ref="D25:D26"/>
    <mergeCell ref="S25:S26"/>
    <mergeCell ref="R25:R26"/>
    <mergeCell ref="Q25:Q26"/>
    <mergeCell ref="P25:P26"/>
    <mergeCell ref="O25:O26"/>
    <mergeCell ref="N25:N26"/>
    <mergeCell ref="T25:T26"/>
    <mergeCell ref="T27:T28"/>
    <mergeCell ref="S27:S28"/>
    <mergeCell ref="R27:R28"/>
    <mergeCell ref="A38:A39"/>
    <mergeCell ref="Q38:Q39"/>
    <mergeCell ref="P38:P39"/>
    <mergeCell ref="O38:O39"/>
    <mergeCell ref="N38:N39"/>
    <mergeCell ref="M38:M39"/>
    <mergeCell ref="B36:B37"/>
    <mergeCell ref="A36:A37"/>
    <mergeCell ref="H36:H37"/>
    <mergeCell ref="G36:G37"/>
    <mergeCell ref="F36:F37"/>
    <mergeCell ref="E36:E37"/>
    <mergeCell ref="N36:N37"/>
    <mergeCell ref="M36:M37"/>
    <mergeCell ref="Q36:Q37"/>
    <mergeCell ref="P36:P37"/>
    <mergeCell ref="O36:O37"/>
    <mergeCell ref="I36:I37"/>
    <mergeCell ref="I38:I39"/>
    <mergeCell ref="C36:C37"/>
    <mergeCell ref="T38:T39"/>
    <mergeCell ref="S38:S39"/>
    <mergeCell ref="R38:R39"/>
    <mergeCell ref="H38:H39"/>
    <mergeCell ref="G38:G39"/>
    <mergeCell ref="F38:F39"/>
    <mergeCell ref="E38:E39"/>
    <mergeCell ref="D38:D39"/>
    <mergeCell ref="B38:B39"/>
    <mergeCell ref="C38:C39"/>
    <mergeCell ref="D47:D49"/>
    <mergeCell ref="B47:B49"/>
    <mergeCell ref="A47:A49"/>
    <mergeCell ref="H50:H53"/>
    <mergeCell ref="G50:G53"/>
    <mergeCell ref="F50:F53"/>
    <mergeCell ref="E50:E53"/>
    <mergeCell ref="D50:D53"/>
    <mergeCell ref="B50:B53"/>
    <mergeCell ref="A50:A53"/>
    <mergeCell ref="C47:C49"/>
    <mergeCell ref="C50:C53"/>
    <mergeCell ref="H54:H56"/>
    <mergeCell ref="G54:G56"/>
    <mergeCell ref="F54:F56"/>
    <mergeCell ref="E54:E56"/>
    <mergeCell ref="D54:D56"/>
    <mergeCell ref="B54:B56"/>
    <mergeCell ref="A54:A56"/>
    <mergeCell ref="S47:S49"/>
    <mergeCell ref="R47:R49"/>
    <mergeCell ref="Q47:Q49"/>
    <mergeCell ref="P47:P49"/>
    <mergeCell ref="O47:O49"/>
    <mergeCell ref="N47:N49"/>
    <mergeCell ref="M47:M49"/>
    <mergeCell ref="O54:O56"/>
    <mergeCell ref="N54:N56"/>
    <mergeCell ref="M54:M56"/>
    <mergeCell ref="M50:M53"/>
    <mergeCell ref="N50:N53"/>
    <mergeCell ref="O50:O53"/>
    <mergeCell ref="H47:H49"/>
    <mergeCell ref="G47:G49"/>
    <mergeCell ref="F47:F49"/>
    <mergeCell ref="E47:E49"/>
    <mergeCell ref="T47:T49"/>
    <mergeCell ref="P54:P56"/>
    <mergeCell ref="P50:P53"/>
    <mergeCell ref="Q54:Q56"/>
    <mergeCell ref="Q50:Q53"/>
    <mergeCell ref="R54:R56"/>
    <mergeCell ref="R50:R53"/>
    <mergeCell ref="S54:S56"/>
    <mergeCell ref="S50:S53"/>
    <mergeCell ref="T54:T56"/>
    <mergeCell ref="T50:T53"/>
    <mergeCell ref="H57:H59"/>
    <mergeCell ref="G57:G59"/>
    <mergeCell ref="F57:F59"/>
    <mergeCell ref="E57:E59"/>
    <mergeCell ref="D57:D59"/>
    <mergeCell ref="B57:B59"/>
    <mergeCell ref="A57:A59"/>
    <mergeCell ref="T57:T59"/>
    <mergeCell ref="S57:S59"/>
    <mergeCell ref="R57:R59"/>
    <mergeCell ref="Q57:Q59"/>
    <mergeCell ref="P57:P59"/>
    <mergeCell ref="O57:O59"/>
    <mergeCell ref="N57:N59"/>
    <mergeCell ref="M57:M59"/>
    <mergeCell ref="C57:C59"/>
    <mergeCell ref="H65:H67"/>
    <mergeCell ref="G65:G67"/>
    <mergeCell ref="F65:F67"/>
    <mergeCell ref="E65:E67"/>
    <mergeCell ref="D65:D67"/>
    <mergeCell ref="B65:B67"/>
    <mergeCell ref="A65:A67"/>
    <mergeCell ref="H68:H71"/>
    <mergeCell ref="G68:G71"/>
    <mergeCell ref="F68:F71"/>
    <mergeCell ref="E68:E71"/>
    <mergeCell ref="D68:D71"/>
    <mergeCell ref="B68:B71"/>
    <mergeCell ref="A68:A71"/>
    <mergeCell ref="C65:C67"/>
    <mergeCell ref="C68:C71"/>
    <mergeCell ref="T65:T67"/>
    <mergeCell ref="S65:S67"/>
    <mergeCell ref="R65:R67"/>
    <mergeCell ref="Q65:Q67"/>
    <mergeCell ref="P65:P67"/>
    <mergeCell ref="O65:O67"/>
    <mergeCell ref="N65:N67"/>
    <mergeCell ref="M65:M67"/>
    <mergeCell ref="O68:O71"/>
    <mergeCell ref="N68:N71"/>
    <mergeCell ref="M68:M71"/>
    <mergeCell ref="P68:P71"/>
    <mergeCell ref="T68:T71"/>
    <mergeCell ref="S68:S71"/>
    <mergeCell ref="R68:R71"/>
    <mergeCell ref="Q68:Q71"/>
    <mergeCell ref="E72:E74"/>
    <mergeCell ref="D72:D74"/>
    <mergeCell ref="B72:B74"/>
    <mergeCell ref="A72:A74"/>
    <mergeCell ref="T72:T74"/>
    <mergeCell ref="S72:S74"/>
    <mergeCell ref="R72:R74"/>
    <mergeCell ref="Q72:Q74"/>
    <mergeCell ref="P72:P74"/>
    <mergeCell ref="O72:O74"/>
    <mergeCell ref="N72:N74"/>
    <mergeCell ref="M72:M74"/>
    <mergeCell ref="C72:C74"/>
    <mergeCell ref="A84:A87"/>
    <mergeCell ref="T84:T87"/>
    <mergeCell ref="S84:S87"/>
    <mergeCell ref="R84:R87"/>
    <mergeCell ref="Q84:Q87"/>
    <mergeCell ref="P84:P87"/>
    <mergeCell ref="O84:O87"/>
    <mergeCell ref="N84:N87"/>
    <mergeCell ref="M84:M87"/>
    <mergeCell ref="C84:C87"/>
    <mergeCell ref="A95:A98"/>
    <mergeCell ref="T95:T98"/>
    <mergeCell ref="S95:S98"/>
    <mergeCell ref="R95:R98"/>
    <mergeCell ref="Q95:Q98"/>
    <mergeCell ref="P95:P98"/>
    <mergeCell ref="O95:O98"/>
    <mergeCell ref="N95:N98"/>
    <mergeCell ref="M95:M98"/>
    <mergeCell ref="C95:C98"/>
    <mergeCell ref="A99:A101"/>
    <mergeCell ref="T99:T101"/>
    <mergeCell ref="S99:S101"/>
    <mergeCell ref="R99:R101"/>
    <mergeCell ref="Q99:Q101"/>
    <mergeCell ref="P99:P101"/>
    <mergeCell ref="O99:O101"/>
    <mergeCell ref="N99:N101"/>
    <mergeCell ref="M99:M101"/>
    <mergeCell ref="C99:C101"/>
    <mergeCell ref="M8:M9"/>
    <mergeCell ref="I8:I9"/>
    <mergeCell ref="I99:I101"/>
    <mergeCell ref="H99:H101"/>
    <mergeCell ref="G99:G101"/>
    <mergeCell ref="F99:F101"/>
    <mergeCell ref="E99:E101"/>
    <mergeCell ref="D99:D101"/>
    <mergeCell ref="B99:B101"/>
    <mergeCell ref="H95:H98"/>
    <mergeCell ref="G95:G98"/>
    <mergeCell ref="F95:F98"/>
    <mergeCell ref="E95:E98"/>
    <mergeCell ref="D95:D98"/>
    <mergeCell ref="B95:B98"/>
    <mergeCell ref="H84:H87"/>
    <mergeCell ref="G84:G87"/>
    <mergeCell ref="F84:F87"/>
    <mergeCell ref="E84:E87"/>
    <mergeCell ref="D84:D87"/>
    <mergeCell ref="B84:B87"/>
    <mergeCell ref="H72:H74"/>
    <mergeCell ref="G72:G74"/>
    <mergeCell ref="F72:F74"/>
    <mergeCell ref="A110:F110"/>
    <mergeCell ref="A109:F109"/>
    <mergeCell ref="C54:C56"/>
    <mergeCell ref="B5:C5"/>
    <mergeCell ref="C8:C9"/>
    <mergeCell ref="C10:C11"/>
    <mergeCell ref="C12:C15"/>
    <mergeCell ref="C16:C18"/>
    <mergeCell ref="C19:C20"/>
    <mergeCell ref="C21:C22"/>
    <mergeCell ref="C23:C24"/>
    <mergeCell ref="C25:C26"/>
    <mergeCell ref="B23:B24"/>
    <mergeCell ref="B21:B22"/>
    <mergeCell ref="B19:B20"/>
    <mergeCell ref="A6:T6"/>
    <mergeCell ref="A7:T7"/>
    <mergeCell ref="A8:A9"/>
    <mergeCell ref="B8:B9"/>
    <mergeCell ref="D8:D9"/>
    <mergeCell ref="E8:E9"/>
    <mergeCell ref="F8:F9"/>
    <mergeCell ref="G8:G9"/>
    <mergeCell ref="H8:H9"/>
  </mergeCells>
  <pageMargins left="0.7" right="0.7" top="0.74" bottom="0.53" header="0.55000000000000004" footer="0.3"/>
  <pageSetup paperSize="9" scale="31" fitToHeight="0" orientation="landscape" r:id="rId1"/>
  <headerFooter>
    <oddHeader xml:space="preserve">&amp;C&amp;"Trebuchet MS,Bold"&amp;12List of contracted projects/Lista proiectelor contractate 
</oddHeader>
    <oddFooter>&amp;L&amp;P/&amp;N</oddFooter>
  </headerFooter>
  <rowBreaks count="2" manualBreakCount="2">
    <brk id="41" max="19" man="1"/>
    <brk id="89" max="19"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80"/>
  <sheetViews>
    <sheetView view="pageBreakPreview" zoomScale="70" zoomScaleNormal="100" zoomScaleSheetLayoutView="70" zoomScalePageLayoutView="82" workbookViewId="0">
      <selection sqref="A1:A2"/>
    </sheetView>
  </sheetViews>
  <sheetFormatPr defaultRowHeight="13.2" x14ac:dyDescent="0.25"/>
  <cols>
    <col min="1" max="1" width="11.33203125" style="2" customWidth="1"/>
    <col min="2" max="3" width="19.44140625" style="2" customWidth="1"/>
    <col min="4" max="4" width="38.88671875" style="21" customWidth="1"/>
    <col min="5" max="5" width="34" style="22" customWidth="1"/>
    <col min="6" max="6" width="22.5546875" style="2" customWidth="1"/>
    <col min="7" max="7" width="13.5546875" style="2" customWidth="1"/>
    <col min="8" max="8" width="14.109375" style="2" customWidth="1"/>
    <col min="9" max="9" width="17" style="2" customWidth="1"/>
    <col min="10" max="10" width="26.5546875" style="23" customWidth="1"/>
    <col min="11" max="11" width="12.88671875" style="2" customWidth="1"/>
    <col min="12" max="12" width="16.33203125" style="2" customWidth="1"/>
    <col min="13" max="13" width="18.44140625" style="2" customWidth="1"/>
    <col min="14" max="14" width="20.6640625" style="2" customWidth="1"/>
    <col min="15" max="15" width="25.109375" style="2" customWidth="1"/>
    <col min="16" max="16" width="10.109375" style="2" customWidth="1"/>
    <col min="17" max="17" width="22.109375" style="2" customWidth="1"/>
    <col min="18" max="18" width="19.5546875" style="2" customWidth="1"/>
    <col min="19" max="19" width="21.88671875" style="2" customWidth="1"/>
    <col min="20" max="20" width="16.109375" style="2" customWidth="1"/>
    <col min="21" max="21" width="24.109375" style="2" customWidth="1"/>
    <col min="22" max="22" width="14" style="2" bestFit="1" customWidth="1"/>
    <col min="23" max="258" width="8.88671875" style="2"/>
    <col min="259" max="259" width="11.33203125" style="2" customWidth="1"/>
    <col min="260" max="260" width="19.44140625" style="2" customWidth="1"/>
    <col min="261" max="261" width="38.88671875" style="2" customWidth="1"/>
    <col min="262" max="262" width="34" style="2" customWidth="1"/>
    <col min="263" max="263" width="22.5546875" style="2" customWidth="1"/>
    <col min="264" max="264" width="13.5546875" style="2" customWidth="1"/>
    <col min="265" max="265" width="14.109375" style="2" customWidth="1"/>
    <col min="266" max="266" width="26.5546875" style="2" customWidth="1"/>
    <col min="267" max="267" width="12.88671875" style="2" customWidth="1"/>
    <col min="268" max="268" width="16.33203125" style="2" customWidth="1"/>
    <col min="269" max="269" width="18.44140625" style="2" customWidth="1"/>
    <col min="270" max="270" width="20.6640625" style="2" customWidth="1"/>
    <col min="271" max="271" width="25.109375" style="2" customWidth="1"/>
    <col min="272" max="272" width="10.109375" style="2" customWidth="1"/>
    <col min="273" max="273" width="22.109375" style="2" customWidth="1"/>
    <col min="274" max="274" width="19.5546875" style="2" customWidth="1"/>
    <col min="275" max="275" width="21.88671875" style="2" customWidth="1"/>
    <col min="276" max="276" width="16.109375" style="2" customWidth="1"/>
    <col min="277" max="277" width="24.109375" style="2" customWidth="1"/>
    <col min="278" max="278" width="14" style="2" bestFit="1" customWidth="1"/>
    <col min="279" max="514" width="8.88671875" style="2"/>
    <col min="515" max="515" width="11.33203125" style="2" customWidth="1"/>
    <col min="516" max="516" width="19.44140625" style="2" customWidth="1"/>
    <col min="517" max="517" width="38.88671875" style="2" customWidth="1"/>
    <col min="518" max="518" width="34" style="2" customWidth="1"/>
    <col min="519" max="519" width="22.5546875" style="2" customWidth="1"/>
    <col min="520" max="520" width="13.5546875" style="2" customWidth="1"/>
    <col min="521" max="521" width="14.109375" style="2" customWidth="1"/>
    <col min="522" max="522" width="26.5546875" style="2" customWidth="1"/>
    <col min="523" max="523" width="12.88671875" style="2" customWidth="1"/>
    <col min="524" max="524" width="16.33203125" style="2" customWidth="1"/>
    <col min="525" max="525" width="18.44140625" style="2" customWidth="1"/>
    <col min="526" max="526" width="20.6640625" style="2" customWidth="1"/>
    <col min="527" max="527" width="25.109375" style="2" customWidth="1"/>
    <col min="528" max="528" width="10.109375" style="2" customWidth="1"/>
    <col min="529" max="529" width="22.109375" style="2" customWidth="1"/>
    <col min="530" max="530" width="19.5546875" style="2" customWidth="1"/>
    <col min="531" max="531" width="21.88671875" style="2" customWidth="1"/>
    <col min="532" max="532" width="16.109375" style="2" customWidth="1"/>
    <col min="533" max="533" width="24.109375" style="2" customWidth="1"/>
    <col min="534" max="534" width="14" style="2" bestFit="1" customWidth="1"/>
    <col min="535" max="770" width="8.88671875" style="2"/>
    <col min="771" max="771" width="11.33203125" style="2" customWidth="1"/>
    <col min="772" max="772" width="19.44140625" style="2" customWidth="1"/>
    <col min="773" max="773" width="38.88671875" style="2" customWidth="1"/>
    <col min="774" max="774" width="34" style="2" customWidth="1"/>
    <col min="775" max="775" width="22.5546875" style="2" customWidth="1"/>
    <col min="776" max="776" width="13.5546875" style="2" customWidth="1"/>
    <col min="777" max="777" width="14.109375" style="2" customWidth="1"/>
    <col min="778" max="778" width="26.5546875" style="2" customWidth="1"/>
    <col min="779" max="779" width="12.88671875" style="2" customWidth="1"/>
    <col min="780" max="780" width="16.33203125" style="2" customWidth="1"/>
    <col min="781" max="781" width="18.44140625" style="2" customWidth="1"/>
    <col min="782" max="782" width="20.6640625" style="2" customWidth="1"/>
    <col min="783" max="783" width="25.109375" style="2" customWidth="1"/>
    <col min="784" max="784" width="10.109375" style="2" customWidth="1"/>
    <col min="785" max="785" width="22.109375" style="2" customWidth="1"/>
    <col min="786" max="786" width="19.5546875" style="2" customWidth="1"/>
    <col min="787" max="787" width="21.88671875" style="2" customWidth="1"/>
    <col min="788" max="788" width="16.109375" style="2" customWidth="1"/>
    <col min="789" max="789" width="24.109375" style="2" customWidth="1"/>
    <col min="790" max="790" width="14" style="2" bestFit="1" customWidth="1"/>
    <col min="791" max="1026" width="8.88671875" style="2"/>
    <col min="1027" max="1027" width="11.33203125" style="2" customWidth="1"/>
    <col min="1028" max="1028" width="19.44140625" style="2" customWidth="1"/>
    <col min="1029" max="1029" width="38.88671875" style="2" customWidth="1"/>
    <col min="1030" max="1030" width="34" style="2" customWidth="1"/>
    <col min="1031" max="1031" width="22.5546875" style="2" customWidth="1"/>
    <col min="1032" max="1032" width="13.5546875" style="2" customWidth="1"/>
    <col min="1033" max="1033" width="14.109375" style="2" customWidth="1"/>
    <col min="1034" max="1034" width="26.5546875" style="2" customWidth="1"/>
    <col min="1035" max="1035" width="12.88671875" style="2" customWidth="1"/>
    <col min="1036" max="1036" width="16.33203125" style="2" customWidth="1"/>
    <col min="1037" max="1037" width="18.44140625" style="2" customWidth="1"/>
    <col min="1038" max="1038" width="20.6640625" style="2" customWidth="1"/>
    <col min="1039" max="1039" width="25.109375" style="2" customWidth="1"/>
    <col min="1040" max="1040" width="10.109375" style="2" customWidth="1"/>
    <col min="1041" max="1041" width="22.109375" style="2" customWidth="1"/>
    <col min="1042" max="1042" width="19.5546875" style="2" customWidth="1"/>
    <col min="1043" max="1043" width="21.88671875" style="2" customWidth="1"/>
    <col min="1044" max="1044" width="16.109375" style="2" customWidth="1"/>
    <col min="1045" max="1045" width="24.109375" style="2" customWidth="1"/>
    <col min="1046" max="1046" width="14" style="2" bestFit="1" customWidth="1"/>
    <col min="1047" max="1282" width="8.88671875" style="2"/>
    <col min="1283" max="1283" width="11.33203125" style="2" customWidth="1"/>
    <col min="1284" max="1284" width="19.44140625" style="2" customWidth="1"/>
    <col min="1285" max="1285" width="38.88671875" style="2" customWidth="1"/>
    <col min="1286" max="1286" width="34" style="2" customWidth="1"/>
    <col min="1287" max="1287" width="22.5546875" style="2" customWidth="1"/>
    <col min="1288" max="1288" width="13.5546875" style="2" customWidth="1"/>
    <col min="1289" max="1289" width="14.109375" style="2" customWidth="1"/>
    <col min="1290" max="1290" width="26.5546875" style="2" customWidth="1"/>
    <col min="1291" max="1291" width="12.88671875" style="2" customWidth="1"/>
    <col min="1292" max="1292" width="16.33203125" style="2" customWidth="1"/>
    <col min="1293" max="1293" width="18.44140625" style="2" customWidth="1"/>
    <col min="1294" max="1294" width="20.6640625" style="2" customWidth="1"/>
    <col min="1295" max="1295" width="25.109375" style="2" customWidth="1"/>
    <col min="1296" max="1296" width="10.109375" style="2" customWidth="1"/>
    <col min="1297" max="1297" width="22.109375" style="2" customWidth="1"/>
    <col min="1298" max="1298" width="19.5546875" style="2" customWidth="1"/>
    <col min="1299" max="1299" width="21.88671875" style="2" customWidth="1"/>
    <col min="1300" max="1300" width="16.109375" style="2" customWidth="1"/>
    <col min="1301" max="1301" width="24.109375" style="2" customWidth="1"/>
    <col min="1302" max="1302" width="14" style="2" bestFit="1" customWidth="1"/>
    <col min="1303" max="1538" width="8.88671875" style="2"/>
    <col min="1539" max="1539" width="11.33203125" style="2" customWidth="1"/>
    <col min="1540" max="1540" width="19.44140625" style="2" customWidth="1"/>
    <col min="1541" max="1541" width="38.88671875" style="2" customWidth="1"/>
    <col min="1542" max="1542" width="34" style="2" customWidth="1"/>
    <col min="1543" max="1543" width="22.5546875" style="2" customWidth="1"/>
    <col min="1544" max="1544" width="13.5546875" style="2" customWidth="1"/>
    <col min="1545" max="1545" width="14.109375" style="2" customWidth="1"/>
    <col min="1546" max="1546" width="26.5546875" style="2" customWidth="1"/>
    <col min="1547" max="1547" width="12.88671875" style="2" customWidth="1"/>
    <col min="1548" max="1548" width="16.33203125" style="2" customWidth="1"/>
    <col min="1549" max="1549" width="18.44140625" style="2" customWidth="1"/>
    <col min="1550" max="1550" width="20.6640625" style="2" customWidth="1"/>
    <col min="1551" max="1551" width="25.109375" style="2" customWidth="1"/>
    <col min="1552" max="1552" width="10.109375" style="2" customWidth="1"/>
    <col min="1553" max="1553" width="22.109375" style="2" customWidth="1"/>
    <col min="1554" max="1554" width="19.5546875" style="2" customWidth="1"/>
    <col min="1555" max="1555" width="21.88671875" style="2" customWidth="1"/>
    <col min="1556" max="1556" width="16.109375" style="2" customWidth="1"/>
    <col min="1557" max="1557" width="24.109375" style="2" customWidth="1"/>
    <col min="1558" max="1558" width="14" style="2" bestFit="1" customWidth="1"/>
    <col min="1559" max="1794" width="8.88671875" style="2"/>
    <col min="1795" max="1795" width="11.33203125" style="2" customWidth="1"/>
    <col min="1796" max="1796" width="19.44140625" style="2" customWidth="1"/>
    <col min="1797" max="1797" width="38.88671875" style="2" customWidth="1"/>
    <col min="1798" max="1798" width="34" style="2" customWidth="1"/>
    <col min="1799" max="1799" width="22.5546875" style="2" customWidth="1"/>
    <col min="1800" max="1800" width="13.5546875" style="2" customWidth="1"/>
    <col min="1801" max="1801" width="14.109375" style="2" customWidth="1"/>
    <col min="1802" max="1802" width="26.5546875" style="2" customWidth="1"/>
    <col min="1803" max="1803" width="12.88671875" style="2" customWidth="1"/>
    <col min="1804" max="1804" width="16.33203125" style="2" customWidth="1"/>
    <col min="1805" max="1805" width="18.44140625" style="2" customWidth="1"/>
    <col min="1806" max="1806" width="20.6640625" style="2" customWidth="1"/>
    <col min="1807" max="1807" width="25.109375" style="2" customWidth="1"/>
    <col min="1808" max="1808" width="10.109375" style="2" customWidth="1"/>
    <col min="1809" max="1809" width="22.109375" style="2" customWidth="1"/>
    <col min="1810" max="1810" width="19.5546875" style="2" customWidth="1"/>
    <col min="1811" max="1811" width="21.88671875" style="2" customWidth="1"/>
    <col min="1812" max="1812" width="16.109375" style="2" customWidth="1"/>
    <col min="1813" max="1813" width="24.109375" style="2" customWidth="1"/>
    <col min="1814" max="1814" width="14" style="2" bestFit="1" customWidth="1"/>
    <col min="1815" max="2050" width="8.88671875" style="2"/>
    <col min="2051" max="2051" width="11.33203125" style="2" customWidth="1"/>
    <col min="2052" max="2052" width="19.44140625" style="2" customWidth="1"/>
    <col min="2053" max="2053" width="38.88671875" style="2" customWidth="1"/>
    <col min="2054" max="2054" width="34" style="2" customWidth="1"/>
    <col min="2055" max="2055" width="22.5546875" style="2" customWidth="1"/>
    <col min="2056" max="2056" width="13.5546875" style="2" customWidth="1"/>
    <col min="2057" max="2057" width="14.109375" style="2" customWidth="1"/>
    <col min="2058" max="2058" width="26.5546875" style="2" customWidth="1"/>
    <col min="2059" max="2059" width="12.88671875" style="2" customWidth="1"/>
    <col min="2060" max="2060" width="16.33203125" style="2" customWidth="1"/>
    <col min="2061" max="2061" width="18.44140625" style="2" customWidth="1"/>
    <col min="2062" max="2062" width="20.6640625" style="2" customWidth="1"/>
    <col min="2063" max="2063" width="25.109375" style="2" customWidth="1"/>
    <col min="2064" max="2064" width="10.109375" style="2" customWidth="1"/>
    <col min="2065" max="2065" width="22.109375" style="2" customWidth="1"/>
    <col min="2066" max="2066" width="19.5546875" style="2" customWidth="1"/>
    <col min="2067" max="2067" width="21.88671875" style="2" customWidth="1"/>
    <col min="2068" max="2068" width="16.109375" style="2" customWidth="1"/>
    <col min="2069" max="2069" width="24.109375" style="2" customWidth="1"/>
    <col min="2070" max="2070" width="14" style="2" bestFit="1" customWidth="1"/>
    <col min="2071" max="2306" width="8.88671875" style="2"/>
    <col min="2307" max="2307" width="11.33203125" style="2" customWidth="1"/>
    <col min="2308" max="2308" width="19.44140625" style="2" customWidth="1"/>
    <col min="2309" max="2309" width="38.88671875" style="2" customWidth="1"/>
    <col min="2310" max="2310" width="34" style="2" customWidth="1"/>
    <col min="2311" max="2311" width="22.5546875" style="2" customWidth="1"/>
    <col min="2312" max="2312" width="13.5546875" style="2" customWidth="1"/>
    <col min="2313" max="2313" width="14.109375" style="2" customWidth="1"/>
    <col min="2314" max="2314" width="26.5546875" style="2" customWidth="1"/>
    <col min="2315" max="2315" width="12.88671875" style="2" customWidth="1"/>
    <col min="2316" max="2316" width="16.33203125" style="2" customWidth="1"/>
    <col min="2317" max="2317" width="18.44140625" style="2" customWidth="1"/>
    <col min="2318" max="2318" width="20.6640625" style="2" customWidth="1"/>
    <col min="2319" max="2319" width="25.109375" style="2" customWidth="1"/>
    <col min="2320" max="2320" width="10.109375" style="2" customWidth="1"/>
    <col min="2321" max="2321" width="22.109375" style="2" customWidth="1"/>
    <col min="2322" max="2322" width="19.5546875" style="2" customWidth="1"/>
    <col min="2323" max="2323" width="21.88671875" style="2" customWidth="1"/>
    <col min="2324" max="2324" width="16.109375" style="2" customWidth="1"/>
    <col min="2325" max="2325" width="24.109375" style="2" customWidth="1"/>
    <col min="2326" max="2326" width="14" style="2" bestFit="1" customWidth="1"/>
    <col min="2327" max="2562" width="8.88671875" style="2"/>
    <col min="2563" max="2563" width="11.33203125" style="2" customWidth="1"/>
    <col min="2564" max="2564" width="19.44140625" style="2" customWidth="1"/>
    <col min="2565" max="2565" width="38.88671875" style="2" customWidth="1"/>
    <col min="2566" max="2566" width="34" style="2" customWidth="1"/>
    <col min="2567" max="2567" width="22.5546875" style="2" customWidth="1"/>
    <col min="2568" max="2568" width="13.5546875" style="2" customWidth="1"/>
    <col min="2569" max="2569" width="14.109375" style="2" customWidth="1"/>
    <col min="2570" max="2570" width="26.5546875" style="2" customWidth="1"/>
    <col min="2571" max="2571" width="12.88671875" style="2" customWidth="1"/>
    <col min="2572" max="2572" width="16.33203125" style="2" customWidth="1"/>
    <col min="2573" max="2573" width="18.44140625" style="2" customWidth="1"/>
    <col min="2574" max="2574" width="20.6640625" style="2" customWidth="1"/>
    <col min="2575" max="2575" width="25.109375" style="2" customWidth="1"/>
    <col min="2576" max="2576" width="10.109375" style="2" customWidth="1"/>
    <col min="2577" max="2577" width="22.109375" style="2" customWidth="1"/>
    <col min="2578" max="2578" width="19.5546875" style="2" customWidth="1"/>
    <col min="2579" max="2579" width="21.88671875" style="2" customWidth="1"/>
    <col min="2580" max="2580" width="16.109375" style="2" customWidth="1"/>
    <col min="2581" max="2581" width="24.109375" style="2" customWidth="1"/>
    <col min="2582" max="2582" width="14" style="2" bestFit="1" customWidth="1"/>
    <col min="2583" max="2818" width="8.88671875" style="2"/>
    <col min="2819" max="2819" width="11.33203125" style="2" customWidth="1"/>
    <col min="2820" max="2820" width="19.44140625" style="2" customWidth="1"/>
    <col min="2821" max="2821" width="38.88671875" style="2" customWidth="1"/>
    <col min="2822" max="2822" width="34" style="2" customWidth="1"/>
    <col min="2823" max="2823" width="22.5546875" style="2" customWidth="1"/>
    <col min="2824" max="2824" width="13.5546875" style="2" customWidth="1"/>
    <col min="2825" max="2825" width="14.109375" style="2" customWidth="1"/>
    <col min="2826" max="2826" width="26.5546875" style="2" customWidth="1"/>
    <col min="2827" max="2827" width="12.88671875" style="2" customWidth="1"/>
    <col min="2828" max="2828" width="16.33203125" style="2" customWidth="1"/>
    <col min="2829" max="2829" width="18.44140625" style="2" customWidth="1"/>
    <col min="2830" max="2830" width="20.6640625" style="2" customWidth="1"/>
    <col min="2831" max="2831" width="25.109375" style="2" customWidth="1"/>
    <col min="2832" max="2832" width="10.109375" style="2" customWidth="1"/>
    <col min="2833" max="2833" width="22.109375" style="2" customWidth="1"/>
    <col min="2834" max="2834" width="19.5546875" style="2" customWidth="1"/>
    <col min="2835" max="2835" width="21.88671875" style="2" customWidth="1"/>
    <col min="2836" max="2836" width="16.109375" style="2" customWidth="1"/>
    <col min="2837" max="2837" width="24.109375" style="2" customWidth="1"/>
    <col min="2838" max="2838" width="14" style="2" bestFit="1" customWidth="1"/>
    <col min="2839" max="3074" width="8.88671875" style="2"/>
    <col min="3075" max="3075" width="11.33203125" style="2" customWidth="1"/>
    <col min="3076" max="3076" width="19.44140625" style="2" customWidth="1"/>
    <col min="3077" max="3077" width="38.88671875" style="2" customWidth="1"/>
    <col min="3078" max="3078" width="34" style="2" customWidth="1"/>
    <col min="3079" max="3079" width="22.5546875" style="2" customWidth="1"/>
    <col min="3080" max="3080" width="13.5546875" style="2" customWidth="1"/>
    <col min="3081" max="3081" width="14.109375" style="2" customWidth="1"/>
    <col min="3082" max="3082" width="26.5546875" style="2" customWidth="1"/>
    <col min="3083" max="3083" width="12.88671875" style="2" customWidth="1"/>
    <col min="3084" max="3084" width="16.33203125" style="2" customWidth="1"/>
    <col min="3085" max="3085" width="18.44140625" style="2" customWidth="1"/>
    <col min="3086" max="3086" width="20.6640625" style="2" customWidth="1"/>
    <col min="3087" max="3087" width="25.109375" style="2" customWidth="1"/>
    <col min="3088" max="3088" width="10.109375" style="2" customWidth="1"/>
    <col min="3089" max="3089" width="22.109375" style="2" customWidth="1"/>
    <col min="3090" max="3090" width="19.5546875" style="2" customWidth="1"/>
    <col min="3091" max="3091" width="21.88671875" style="2" customWidth="1"/>
    <col min="3092" max="3092" width="16.109375" style="2" customWidth="1"/>
    <col min="3093" max="3093" width="24.109375" style="2" customWidth="1"/>
    <col min="3094" max="3094" width="14" style="2" bestFit="1" customWidth="1"/>
    <col min="3095" max="3330" width="8.88671875" style="2"/>
    <col min="3331" max="3331" width="11.33203125" style="2" customWidth="1"/>
    <col min="3332" max="3332" width="19.44140625" style="2" customWidth="1"/>
    <col min="3333" max="3333" width="38.88671875" style="2" customWidth="1"/>
    <col min="3334" max="3334" width="34" style="2" customWidth="1"/>
    <col min="3335" max="3335" width="22.5546875" style="2" customWidth="1"/>
    <col min="3336" max="3336" width="13.5546875" style="2" customWidth="1"/>
    <col min="3337" max="3337" width="14.109375" style="2" customWidth="1"/>
    <col min="3338" max="3338" width="26.5546875" style="2" customWidth="1"/>
    <col min="3339" max="3339" width="12.88671875" style="2" customWidth="1"/>
    <col min="3340" max="3340" width="16.33203125" style="2" customWidth="1"/>
    <col min="3341" max="3341" width="18.44140625" style="2" customWidth="1"/>
    <col min="3342" max="3342" width="20.6640625" style="2" customWidth="1"/>
    <col min="3343" max="3343" width="25.109375" style="2" customWidth="1"/>
    <col min="3344" max="3344" width="10.109375" style="2" customWidth="1"/>
    <col min="3345" max="3345" width="22.109375" style="2" customWidth="1"/>
    <col min="3346" max="3346" width="19.5546875" style="2" customWidth="1"/>
    <col min="3347" max="3347" width="21.88671875" style="2" customWidth="1"/>
    <col min="3348" max="3348" width="16.109375" style="2" customWidth="1"/>
    <col min="3349" max="3349" width="24.109375" style="2" customWidth="1"/>
    <col min="3350" max="3350" width="14" style="2" bestFit="1" customWidth="1"/>
    <col min="3351" max="3586" width="8.88671875" style="2"/>
    <col min="3587" max="3587" width="11.33203125" style="2" customWidth="1"/>
    <col min="3588" max="3588" width="19.44140625" style="2" customWidth="1"/>
    <col min="3589" max="3589" width="38.88671875" style="2" customWidth="1"/>
    <col min="3590" max="3590" width="34" style="2" customWidth="1"/>
    <col min="3591" max="3591" width="22.5546875" style="2" customWidth="1"/>
    <col min="3592" max="3592" width="13.5546875" style="2" customWidth="1"/>
    <col min="3593" max="3593" width="14.109375" style="2" customWidth="1"/>
    <col min="3594" max="3594" width="26.5546875" style="2" customWidth="1"/>
    <col min="3595" max="3595" width="12.88671875" style="2" customWidth="1"/>
    <col min="3596" max="3596" width="16.33203125" style="2" customWidth="1"/>
    <col min="3597" max="3597" width="18.44140625" style="2" customWidth="1"/>
    <col min="3598" max="3598" width="20.6640625" style="2" customWidth="1"/>
    <col min="3599" max="3599" width="25.109375" style="2" customWidth="1"/>
    <col min="3600" max="3600" width="10.109375" style="2" customWidth="1"/>
    <col min="3601" max="3601" width="22.109375" style="2" customWidth="1"/>
    <col min="3602" max="3602" width="19.5546875" style="2" customWidth="1"/>
    <col min="3603" max="3603" width="21.88671875" style="2" customWidth="1"/>
    <col min="3604" max="3604" width="16.109375" style="2" customWidth="1"/>
    <col min="3605" max="3605" width="24.109375" style="2" customWidth="1"/>
    <col min="3606" max="3606" width="14" style="2" bestFit="1" customWidth="1"/>
    <col min="3607" max="3842" width="8.88671875" style="2"/>
    <col min="3843" max="3843" width="11.33203125" style="2" customWidth="1"/>
    <col min="3844" max="3844" width="19.44140625" style="2" customWidth="1"/>
    <col min="3845" max="3845" width="38.88671875" style="2" customWidth="1"/>
    <col min="3846" max="3846" width="34" style="2" customWidth="1"/>
    <col min="3847" max="3847" width="22.5546875" style="2" customWidth="1"/>
    <col min="3848" max="3848" width="13.5546875" style="2" customWidth="1"/>
    <col min="3849" max="3849" width="14.109375" style="2" customWidth="1"/>
    <col min="3850" max="3850" width="26.5546875" style="2" customWidth="1"/>
    <col min="3851" max="3851" width="12.88671875" style="2" customWidth="1"/>
    <col min="3852" max="3852" width="16.33203125" style="2" customWidth="1"/>
    <col min="3853" max="3853" width="18.44140625" style="2" customWidth="1"/>
    <col min="3854" max="3854" width="20.6640625" style="2" customWidth="1"/>
    <col min="3855" max="3855" width="25.109375" style="2" customWidth="1"/>
    <col min="3856" max="3856" width="10.109375" style="2" customWidth="1"/>
    <col min="3857" max="3857" width="22.109375" style="2" customWidth="1"/>
    <col min="3858" max="3858" width="19.5546875" style="2" customWidth="1"/>
    <col min="3859" max="3859" width="21.88671875" style="2" customWidth="1"/>
    <col min="3860" max="3860" width="16.109375" style="2" customWidth="1"/>
    <col min="3861" max="3861" width="24.109375" style="2" customWidth="1"/>
    <col min="3862" max="3862" width="14" style="2" bestFit="1" customWidth="1"/>
    <col min="3863" max="4098" width="8.88671875" style="2"/>
    <col min="4099" max="4099" width="11.33203125" style="2" customWidth="1"/>
    <col min="4100" max="4100" width="19.44140625" style="2" customWidth="1"/>
    <col min="4101" max="4101" width="38.88671875" style="2" customWidth="1"/>
    <col min="4102" max="4102" width="34" style="2" customWidth="1"/>
    <col min="4103" max="4103" width="22.5546875" style="2" customWidth="1"/>
    <col min="4104" max="4104" width="13.5546875" style="2" customWidth="1"/>
    <col min="4105" max="4105" width="14.109375" style="2" customWidth="1"/>
    <col min="4106" max="4106" width="26.5546875" style="2" customWidth="1"/>
    <col min="4107" max="4107" width="12.88671875" style="2" customWidth="1"/>
    <col min="4108" max="4108" width="16.33203125" style="2" customWidth="1"/>
    <col min="4109" max="4109" width="18.44140625" style="2" customWidth="1"/>
    <col min="4110" max="4110" width="20.6640625" style="2" customWidth="1"/>
    <col min="4111" max="4111" width="25.109375" style="2" customWidth="1"/>
    <col min="4112" max="4112" width="10.109375" style="2" customWidth="1"/>
    <col min="4113" max="4113" width="22.109375" style="2" customWidth="1"/>
    <col min="4114" max="4114" width="19.5546875" style="2" customWidth="1"/>
    <col min="4115" max="4115" width="21.88671875" style="2" customWidth="1"/>
    <col min="4116" max="4116" width="16.109375" style="2" customWidth="1"/>
    <col min="4117" max="4117" width="24.109375" style="2" customWidth="1"/>
    <col min="4118" max="4118" width="14" style="2" bestFit="1" customWidth="1"/>
    <col min="4119" max="4354" width="8.88671875" style="2"/>
    <col min="4355" max="4355" width="11.33203125" style="2" customWidth="1"/>
    <col min="4356" max="4356" width="19.44140625" style="2" customWidth="1"/>
    <col min="4357" max="4357" width="38.88671875" style="2" customWidth="1"/>
    <col min="4358" max="4358" width="34" style="2" customWidth="1"/>
    <col min="4359" max="4359" width="22.5546875" style="2" customWidth="1"/>
    <col min="4360" max="4360" width="13.5546875" style="2" customWidth="1"/>
    <col min="4361" max="4361" width="14.109375" style="2" customWidth="1"/>
    <col min="4362" max="4362" width="26.5546875" style="2" customWidth="1"/>
    <col min="4363" max="4363" width="12.88671875" style="2" customWidth="1"/>
    <col min="4364" max="4364" width="16.33203125" style="2" customWidth="1"/>
    <col min="4365" max="4365" width="18.44140625" style="2" customWidth="1"/>
    <col min="4366" max="4366" width="20.6640625" style="2" customWidth="1"/>
    <col min="4367" max="4367" width="25.109375" style="2" customWidth="1"/>
    <col min="4368" max="4368" width="10.109375" style="2" customWidth="1"/>
    <col min="4369" max="4369" width="22.109375" style="2" customWidth="1"/>
    <col min="4370" max="4370" width="19.5546875" style="2" customWidth="1"/>
    <col min="4371" max="4371" width="21.88671875" style="2" customWidth="1"/>
    <col min="4372" max="4372" width="16.109375" style="2" customWidth="1"/>
    <col min="4373" max="4373" width="24.109375" style="2" customWidth="1"/>
    <col min="4374" max="4374" width="14" style="2" bestFit="1" customWidth="1"/>
    <col min="4375" max="4610" width="8.88671875" style="2"/>
    <col min="4611" max="4611" width="11.33203125" style="2" customWidth="1"/>
    <col min="4612" max="4612" width="19.44140625" style="2" customWidth="1"/>
    <col min="4613" max="4613" width="38.88671875" style="2" customWidth="1"/>
    <col min="4614" max="4614" width="34" style="2" customWidth="1"/>
    <col min="4615" max="4615" width="22.5546875" style="2" customWidth="1"/>
    <col min="4616" max="4616" width="13.5546875" style="2" customWidth="1"/>
    <col min="4617" max="4617" width="14.109375" style="2" customWidth="1"/>
    <col min="4618" max="4618" width="26.5546875" style="2" customWidth="1"/>
    <col min="4619" max="4619" width="12.88671875" style="2" customWidth="1"/>
    <col min="4620" max="4620" width="16.33203125" style="2" customWidth="1"/>
    <col min="4621" max="4621" width="18.44140625" style="2" customWidth="1"/>
    <col min="4622" max="4622" width="20.6640625" style="2" customWidth="1"/>
    <col min="4623" max="4623" width="25.109375" style="2" customWidth="1"/>
    <col min="4624" max="4624" width="10.109375" style="2" customWidth="1"/>
    <col min="4625" max="4625" width="22.109375" style="2" customWidth="1"/>
    <col min="4626" max="4626" width="19.5546875" style="2" customWidth="1"/>
    <col min="4627" max="4627" width="21.88671875" style="2" customWidth="1"/>
    <col min="4628" max="4628" width="16.109375" style="2" customWidth="1"/>
    <col min="4629" max="4629" width="24.109375" style="2" customWidth="1"/>
    <col min="4630" max="4630" width="14" style="2" bestFit="1" customWidth="1"/>
    <col min="4631" max="4866" width="8.88671875" style="2"/>
    <col min="4867" max="4867" width="11.33203125" style="2" customWidth="1"/>
    <col min="4868" max="4868" width="19.44140625" style="2" customWidth="1"/>
    <col min="4869" max="4869" width="38.88671875" style="2" customWidth="1"/>
    <col min="4870" max="4870" width="34" style="2" customWidth="1"/>
    <col min="4871" max="4871" width="22.5546875" style="2" customWidth="1"/>
    <col min="4872" max="4872" width="13.5546875" style="2" customWidth="1"/>
    <col min="4873" max="4873" width="14.109375" style="2" customWidth="1"/>
    <col min="4874" max="4874" width="26.5546875" style="2" customWidth="1"/>
    <col min="4875" max="4875" width="12.88671875" style="2" customWidth="1"/>
    <col min="4876" max="4876" width="16.33203125" style="2" customWidth="1"/>
    <col min="4877" max="4877" width="18.44140625" style="2" customWidth="1"/>
    <col min="4878" max="4878" width="20.6640625" style="2" customWidth="1"/>
    <col min="4879" max="4879" width="25.109375" style="2" customWidth="1"/>
    <col min="4880" max="4880" width="10.109375" style="2" customWidth="1"/>
    <col min="4881" max="4881" width="22.109375" style="2" customWidth="1"/>
    <col min="4882" max="4882" width="19.5546875" style="2" customWidth="1"/>
    <col min="4883" max="4883" width="21.88671875" style="2" customWidth="1"/>
    <col min="4884" max="4884" width="16.109375" style="2" customWidth="1"/>
    <col min="4885" max="4885" width="24.109375" style="2" customWidth="1"/>
    <col min="4886" max="4886" width="14" style="2" bestFit="1" customWidth="1"/>
    <col min="4887" max="5122" width="8.88671875" style="2"/>
    <col min="5123" max="5123" width="11.33203125" style="2" customWidth="1"/>
    <col min="5124" max="5124" width="19.44140625" style="2" customWidth="1"/>
    <col min="5125" max="5125" width="38.88671875" style="2" customWidth="1"/>
    <col min="5126" max="5126" width="34" style="2" customWidth="1"/>
    <col min="5127" max="5127" width="22.5546875" style="2" customWidth="1"/>
    <col min="5128" max="5128" width="13.5546875" style="2" customWidth="1"/>
    <col min="5129" max="5129" width="14.109375" style="2" customWidth="1"/>
    <col min="5130" max="5130" width="26.5546875" style="2" customWidth="1"/>
    <col min="5131" max="5131" width="12.88671875" style="2" customWidth="1"/>
    <col min="5132" max="5132" width="16.33203125" style="2" customWidth="1"/>
    <col min="5133" max="5133" width="18.44140625" style="2" customWidth="1"/>
    <col min="5134" max="5134" width="20.6640625" style="2" customWidth="1"/>
    <col min="5135" max="5135" width="25.109375" style="2" customWidth="1"/>
    <col min="5136" max="5136" width="10.109375" style="2" customWidth="1"/>
    <col min="5137" max="5137" width="22.109375" style="2" customWidth="1"/>
    <col min="5138" max="5138" width="19.5546875" style="2" customWidth="1"/>
    <col min="5139" max="5139" width="21.88671875" style="2" customWidth="1"/>
    <col min="5140" max="5140" width="16.109375" style="2" customWidth="1"/>
    <col min="5141" max="5141" width="24.109375" style="2" customWidth="1"/>
    <col min="5142" max="5142" width="14" style="2" bestFit="1" customWidth="1"/>
    <col min="5143" max="5378" width="8.88671875" style="2"/>
    <col min="5379" max="5379" width="11.33203125" style="2" customWidth="1"/>
    <col min="5380" max="5380" width="19.44140625" style="2" customWidth="1"/>
    <col min="5381" max="5381" width="38.88671875" style="2" customWidth="1"/>
    <col min="5382" max="5382" width="34" style="2" customWidth="1"/>
    <col min="5383" max="5383" width="22.5546875" style="2" customWidth="1"/>
    <col min="5384" max="5384" width="13.5546875" style="2" customWidth="1"/>
    <col min="5385" max="5385" width="14.109375" style="2" customWidth="1"/>
    <col min="5386" max="5386" width="26.5546875" style="2" customWidth="1"/>
    <col min="5387" max="5387" width="12.88671875" style="2" customWidth="1"/>
    <col min="5388" max="5388" width="16.33203125" style="2" customWidth="1"/>
    <col min="5389" max="5389" width="18.44140625" style="2" customWidth="1"/>
    <col min="5390" max="5390" width="20.6640625" style="2" customWidth="1"/>
    <col min="5391" max="5391" width="25.109375" style="2" customWidth="1"/>
    <col min="5392" max="5392" width="10.109375" style="2" customWidth="1"/>
    <col min="5393" max="5393" width="22.109375" style="2" customWidth="1"/>
    <col min="5394" max="5394" width="19.5546875" style="2" customWidth="1"/>
    <col min="5395" max="5395" width="21.88671875" style="2" customWidth="1"/>
    <col min="5396" max="5396" width="16.109375" style="2" customWidth="1"/>
    <col min="5397" max="5397" width="24.109375" style="2" customWidth="1"/>
    <col min="5398" max="5398" width="14" style="2" bestFit="1" customWidth="1"/>
    <col min="5399" max="5634" width="8.88671875" style="2"/>
    <col min="5635" max="5635" width="11.33203125" style="2" customWidth="1"/>
    <col min="5636" max="5636" width="19.44140625" style="2" customWidth="1"/>
    <col min="5637" max="5637" width="38.88671875" style="2" customWidth="1"/>
    <col min="5638" max="5638" width="34" style="2" customWidth="1"/>
    <col min="5639" max="5639" width="22.5546875" style="2" customWidth="1"/>
    <col min="5640" max="5640" width="13.5546875" style="2" customWidth="1"/>
    <col min="5641" max="5641" width="14.109375" style="2" customWidth="1"/>
    <col min="5642" max="5642" width="26.5546875" style="2" customWidth="1"/>
    <col min="5643" max="5643" width="12.88671875" style="2" customWidth="1"/>
    <col min="5644" max="5644" width="16.33203125" style="2" customWidth="1"/>
    <col min="5645" max="5645" width="18.44140625" style="2" customWidth="1"/>
    <col min="5646" max="5646" width="20.6640625" style="2" customWidth="1"/>
    <col min="5647" max="5647" width="25.109375" style="2" customWidth="1"/>
    <col min="5648" max="5648" width="10.109375" style="2" customWidth="1"/>
    <col min="5649" max="5649" width="22.109375" style="2" customWidth="1"/>
    <col min="5650" max="5650" width="19.5546875" style="2" customWidth="1"/>
    <col min="5651" max="5651" width="21.88671875" style="2" customWidth="1"/>
    <col min="5652" max="5652" width="16.109375" style="2" customWidth="1"/>
    <col min="5653" max="5653" width="24.109375" style="2" customWidth="1"/>
    <col min="5654" max="5654" width="14" style="2" bestFit="1" customWidth="1"/>
    <col min="5655" max="5890" width="8.88671875" style="2"/>
    <col min="5891" max="5891" width="11.33203125" style="2" customWidth="1"/>
    <col min="5892" max="5892" width="19.44140625" style="2" customWidth="1"/>
    <col min="5893" max="5893" width="38.88671875" style="2" customWidth="1"/>
    <col min="5894" max="5894" width="34" style="2" customWidth="1"/>
    <col min="5895" max="5895" width="22.5546875" style="2" customWidth="1"/>
    <col min="5896" max="5896" width="13.5546875" style="2" customWidth="1"/>
    <col min="5897" max="5897" width="14.109375" style="2" customWidth="1"/>
    <col min="5898" max="5898" width="26.5546875" style="2" customWidth="1"/>
    <col min="5899" max="5899" width="12.88671875" style="2" customWidth="1"/>
    <col min="5900" max="5900" width="16.33203125" style="2" customWidth="1"/>
    <col min="5901" max="5901" width="18.44140625" style="2" customWidth="1"/>
    <col min="5902" max="5902" width="20.6640625" style="2" customWidth="1"/>
    <col min="5903" max="5903" width="25.109375" style="2" customWidth="1"/>
    <col min="5904" max="5904" width="10.109375" style="2" customWidth="1"/>
    <col min="5905" max="5905" width="22.109375" style="2" customWidth="1"/>
    <col min="5906" max="5906" width="19.5546875" style="2" customWidth="1"/>
    <col min="5907" max="5907" width="21.88671875" style="2" customWidth="1"/>
    <col min="5908" max="5908" width="16.109375" style="2" customWidth="1"/>
    <col min="5909" max="5909" width="24.109375" style="2" customWidth="1"/>
    <col min="5910" max="5910" width="14" style="2" bestFit="1" customWidth="1"/>
    <col min="5911" max="6146" width="8.88671875" style="2"/>
    <col min="6147" max="6147" width="11.33203125" style="2" customWidth="1"/>
    <col min="6148" max="6148" width="19.44140625" style="2" customWidth="1"/>
    <col min="6149" max="6149" width="38.88671875" style="2" customWidth="1"/>
    <col min="6150" max="6150" width="34" style="2" customWidth="1"/>
    <col min="6151" max="6151" width="22.5546875" style="2" customWidth="1"/>
    <col min="6152" max="6152" width="13.5546875" style="2" customWidth="1"/>
    <col min="6153" max="6153" width="14.109375" style="2" customWidth="1"/>
    <col min="6154" max="6154" width="26.5546875" style="2" customWidth="1"/>
    <col min="6155" max="6155" width="12.88671875" style="2" customWidth="1"/>
    <col min="6156" max="6156" width="16.33203125" style="2" customWidth="1"/>
    <col min="6157" max="6157" width="18.44140625" style="2" customWidth="1"/>
    <col min="6158" max="6158" width="20.6640625" style="2" customWidth="1"/>
    <col min="6159" max="6159" width="25.109375" style="2" customWidth="1"/>
    <col min="6160" max="6160" width="10.109375" style="2" customWidth="1"/>
    <col min="6161" max="6161" width="22.109375" style="2" customWidth="1"/>
    <col min="6162" max="6162" width="19.5546875" style="2" customWidth="1"/>
    <col min="6163" max="6163" width="21.88671875" style="2" customWidth="1"/>
    <col min="6164" max="6164" width="16.109375" style="2" customWidth="1"/>
    <col min="6165" max="6165" width="24.109375" style="2" customWidth="1"/>
    <col min="6166" max="6166" width="14" style="2" bestFit="1" customWidth="1"/>
    <col min="6167" max="6402" width="8.88671875" style="2"/>
    <col min="6403" max="6403" width="11.33203125" style="2" customWidth="1"/>
    <col min="6404" max="6404" width="19.44140625" style="2" customWidth="1"/>
    <col min="6405" max="6405" width="38.88671875" style="2" customWidth="1"/>
    <col min="6406" max="6406" width="34" style="2" customWidth="1"/>
    <col min="6407" max="6407" width="22.5546875" style="2" customWidth="1"/>
    <col min="6408" max="6408" width="13.5546875" style="2" customWidth="1"/>
    <col min="6409" max="6409" width="14.109375" style="2" customWidth="1"/>
    <col min="6410" max="6410" width="26.5546875" style="2" customWidth="1"/>
    <col min="6411" max="6411" width="12.88671875" style="2" customWidth="1"/>
    <col min="6412" max="6412" width="16.33203125" style="2" customWidth="1"/>
    <col min="6413" max="6413" width="18.44140625" style="2" customWidth="1"/>
    <col min="6414" max="6414" width="20.6640625" style="2" customWidth="1"/>
    <col min="6415" max="6415" width="25.109375" style="2" customWidth="1"/>
    <col min="6416" max="6416" width="10.109375" style="2" customWidth="1"/>
    <col min="6417" max="6417" width="22.109375" style="2" customWidth="1"/>
    <col min="6418" max="6418" width="19.5546875" style="2" customWidth="1"/>
    <col min="6419" max="6419" width="21.88671875" style="2" customWidth="1"/>
    <col min="6420" max="6420" width="16.109375" style="2" customWidth="1"/>
    <col min="6421" max="6421" width="24.109375" style="2" customWidth="1"/>
    <col min="6422" max="6422" width="14" style="2" bestFit="1" customWidth="1"/>
    <col min="6423" max="6658" width="8.88671875" style="2"/>
    <col min="6659" max="6659" width="11.33203125" style="2" customWidth="1"/>
    <col min="6660" max="6660" width="19.44140625" style="2" customWidth="1"/>
    <col min="6661" max="6661" width="38.88671875" style="2" customWidth="1"/>
    <col min="6662" max="6662" width="34" style="2" customWidth="1"/>
    <col min="6663" max="6663" width="22.5546875" style="2" customWidth="1"/>
    <col min="6664" max="6664" width="13.5546875" style="2" customWidth="1"/>
    <col min="6665" max="6665" width="14.109375" style="2" customWidth="1"/>
    <col min="6666" max="6666" width="26.5546875" style="2" customWidth="1"/>
    <col min="6667" max="6667" width="12.88671875" style="2" customWidth="1"/>
    <col min="6668" max="6668" width="16.33203125" style="2" customWidth="1"/>
    <col min="6669" max="6669" width="18.44140625" style="2" customWidth="1"/>
    <col min="6670" max="6670" width="20.6640625" style="2" customWidth="1"/>
    <col min="6671" max="6671" width="25.109375" style="2" customWidth="1"/>
    <col min="6672" max="6672" width="10.109375" style="2" customWidth="1"/>
    <col min="6673" max="6673" width="22.109375" style="2" customWidth="1"/>
    <col min="6674" max="6674" width="19.5546875" style="2" customWidth="1"/>
    <col min="6675" max="6675" width="21.88671875" style="2" customWidth="1"/>
    <col min="6676" max="6676" width="16.109375" style="2" customWidth="1"/>
    <col min="6677" max="6677" width="24.109375" style="2" customWidth="1"/>
    <col min="6678" max="6678" width="14" style="2" bestFit="1" customWidth="1"/>
    <col min="6679" max="6914" width="8.88671875" style="2"/>
    <col min="6915" max="6915" width="11.33203125" style="2" customWidth="1"/>
    <col min="6916" max="6916" width="19.44140625" style="2" customWidth="1"/>
    <col min="6917" max="6917" width="38.88671875" style="2" customWidth="1"/>
    <col min="6918" max="6918" width="34" style="2" customWidth="1"/>
    <col min="6919" max="6919" width="22.5546875" style="2" customWidth="1"/>
    <col min="6920" max="6920" width="13.5546875" style="2" customWidth="1"/>
    <col min="6921" max="6921" width="14.109375" style="2" customWidth="1"/>
    <col min="6922" max="6922" width="26.5546875" style="2" customWidth="1"/>
    <col min="6923" max="6923" width="12.88671875" style="2" customWidth="1"/>
    <col min="6924" max="6924" width="16.33203125" style="2" customWidth="1"/>
    <col min="6925" max="6925" width="18.44140625" style="2" customWidth="1"/>
    <col min="6926" max="6926" width="20.6640625" style="2" customWidth="1"/>
    <col min="6927" max="6927" width="25.109375" style="2" customWidth="1"/>
    <col min="6928" max="6928" width="10.109375" style="2" customWidth="1"/>
    <col min="6929" max="6929" width="22.109375" style="2" customWidth="1"/>
    <col min="6930" max="6930" width="19.5546875" style="2" customWidth="1"/>
    <col min="6931" max="6931" width="21.88671875" style="2" customWidth="1"/>
    <col min="6932" max="6932" width="16.109375" style="2" customWidth="1"/>
    <col min="6933" max="6933" width="24.109375" style="2" customWidth="1"/>
    <col min="6934" max="6934" width="14" style="2" bestFit="1" customWidth="1"/>
    <col min="6935" max="7170" width="8.88671875" style="2"/>
    <col min="7171" max="7171" width="11.33203125" style="2" customWidth="1"/>
    <col min="7172" max="7172" width="19.44140625" style="2" customWidth="1"/>
    <col min="7173" max="7173" width="38.88671875" style="2" customWidth="1"/>
    <col min="7174" max="7174" width="34" style="2" customWidth="1"/>
    <col min="7175" max="7175" width="22.5546875" style="2" customWidth="1"/>
    <col min="7176" max="7176" width="13.5546875" style="2" customWidth="1"/>
    <col min="7177" max="7177" width="14.109375" style="2" customWidth="1"/>
    <col min="7178" max="7178" width="26.5546875" style="2" customWidth="1"/>
    <col min="7179" max="7179" width="12.88671875" style="2" customWidth="1"/>
    <col min="7180" max="7180" width="16.33203125" style="2" customWidth="1"/>
    <col min="7181" max="7181" width="18.44140625" style="2" customWidth="1"/>
    <col min="7182" max="7182" width="20.6640625" style="2" customWidth="1"/>
    <col min="7183" max="7183" width="25.109375" style="2" customWidth="1"/>
    <col min="7184" max="7184" width="10.109375" style="2" customWidth="1"/>
    <col min="7185" max="7185" width="22.109375" style="2" customWidth="1"/>
    <col min="7186" max="7186" width="19.5546875" style="2" customWidth="1"/>
    <col min="7187" max="7187" width="21.88671875" style="2" customWidth="1"/>
    <col min="7188" max="7188" width="16.109375" style="2" customWidth="1"/>
    <col min="7189" max="7189" width="24.109375" style="2" customWidth="1"/>
    <col min="7190" max="7190" width="14" style="2" bestFit="1" customWidth="1"/>
    <col min="7191" max="7426" width="8.88671875" style="2"/>
    <col min="7427" max="7427" width="11.33203125" style="2" customWidth="1"/>
    <col min="7428" max="7428" width="19.44140625" style="2" customWidth="1"/>
    <col min="7429" max="7429" width="38.88671875" style="2" customWidth="1"/>
    <col min="7430" max="7430" width="34" style="2" customWidth="1"/>
    <col min="7431" max="7431" width="22.5546875" style="2" customWidth="1"/>
    <col min="7432" max="7432" width="13.5546875" style="2" customWidth="1"/>
    <col min="7433" max="7433" width="14.109375" style="2" customWidth="1"/>
    <col min="7434" max="7434" width="26.5546875" style="2" customWidth="1"/>
    <col min="7435" max="7435" width="12.88671875" style="2" customWidth="1"/>
    <col min="7436" max="7436" width="16.33203125" style="2" customWidth="1"/>
    <col min="7437" max="7437" width="18.44140625" style="2" customWidth="1"/>
    <col min="7438" max="7438" width="20.6640625" style="2" customWidth="1"/>
    <col min="7439" max="7439" width="25.109375" style="2" customWidth="1"/>
    <col min="7440" max="7440" width="10.109375" style="2" customWidth="1"/>
    <col min="7441" max="7441" width="22.109375" style="2" customWidth="1"/>
    <col min="7442" max="7442" width="19.5546875" style="2" customWidth="1"/>
    <col min="7443" max="7443" width="21.88671875" style="2" customWidth="1"/>
    <col min="7444" max="7444" width="16.109375" style="2" customWidth="1"/>
    <col min="7445" max="7445" width="24.109375" style="2" customWidth="1"/>
    <col min="7446" max="7446" width="14" style="2" bestFit="1" customWidth="1"/>
    <col min="7447" max="7682" width="8.88671875" style="2"/>
    <col min="7683" max="7683" width="11.33203125" style="2" customWidth="1"/>
    <col min="7684" max="7684" width="19.44140625" style="2" customWidth="1"/>
    <col min="7685" max="7685" width="38.88671875" style="2" customWidth="1"/>
    <col min="7686" max="7686" width="34" style="2" customWidth="1"/>
    <col min="7687" max="7687" width="22.5546875" style="2" customWidth="1"/>
    <col min="7688" max="7688" width="13.5546875" style="2" customWidth="1"/>
    <col min="7689" max="7689" width="14.109375" style="2" customWidth="1"/>
    <col min="7690" max="7690" width="26.5546875" style="2" customWidth="1"/>
    <col min="7691" max="7691" width="12.88671875" style="2" customWidth="1"/>
    <col min="7692" max="7692" width="16.33203125" style="2" customWidth="1"/>
    <col min="7693" max="7693" width="18.44140625" style="2" customWidth="1"/>
    <col min="7694" max="7694" width="20.6640625" style="2" customWidth="1"/>
    <col min="7695" max="7695" width="25.109375" style="2" customWidth="1"/>
    <col min="7696" max="7696" width="10.109375" style="2" customWidth="1"/>
    <col min="7697" max="7697" width="22.109375" style="2" customWidth="1"/>
    <col min="7698" max="7698" width="19.5546875" style="2" customWidth="1"/>
    <col min="7699" max="7699" width="21.88671875" style="2" customWidth="1"/>
    <col min="7700" max="7700" width="16.109375" style="2" customWidth="1"/>
    <col min="7701" max="7701" width="24.109375" style="2" customWidth="1"/>
    <col min="7702" max="7702" width="14" style="2" bestFit="1" customWidth="1"/>
    <col min="7703" max="7938" width="8.88671875" style="2"/>
    <col min="7939" max="7939" width="11.33203125" style="2" customWidth="1"/>
    <col min="7940" max="7940" width="19.44140625" style="2" customWidth="1"/>
    <col min="7941" max="7941" width="38.88671875" style="2" customWidth="1"/>
    <col min="7942" max="7942" width="34" style="2" customWidth="1"/>
    <col min="7943" max="7943" width="22.5546875" style="2" customWidth="1"/>
    <col min="7944" max="7944" width="13.5546875" style="2" customWidth="1"/>
    <col min="7945" max="7945" width="14.109375" style="2" customWidth="1"/>
    <col min="7946" max="7946" width="26.5546875" style="2" customWidth="1"/>
    <col min="7947" max="7947" width="12.88671875" style="2" customWidth="1"/>
    <col min="7948" max="7948" width="16.33203125" style="2" customWidth="1"/>
    <col min="7949" max="7949" width="18.44140625" style="2" customWidth="1"/>
    <col min="7950" max="7950" width="20.6640625" style="2" customWidth="1"/>
    <col min="7951" max="7951" width="25.109375" style="2" customWidth="1"/>
    <col min="7952" max="7952" width="10.109375" style="2" customWidth="1"/>
    <col min="7953" max="7953" width="22.109375" style="2" customWidth="1"/>
    <col min="7954" max="7954" width="19.5546875" style="2" customWidth="1"/>
    <col min="7955" max="7955" width="21.88671875" style="2" customWidth="1"/>
    <col min="7956" max="7956" width="16.109375" style="2" customWidth="1"/>
    <col min="7957" max="7957" width="24.109375" style="2" customWidth="1"/>
    <col min="7958" max="7958" width="14" style="2" bestFit="1" customWidth="1"/>
    <col min="7959" max="8194" width="8.88671875" style="2"/>
    <col min="8195" max="8195" width="11.33203125" style="2" customWidth="1"/>
    <col min="8196" max="8196" width="19.44140625" style="2" customWidth="1"/>
    <col min="8197" max="8197" width="38.88671875" style="2" customWidth="1"/>
    <col min="8198" max="8198" width="34" style="2" customWidth="1"/>
    <col min="8199" max="8199" width="22.5546875" style="2" customWidth="1"/>
    <col min="8200" max="8200" width="13.5546875" style="2" customWidth="1"/>
    <col min="8201" max="8201" width="14.109375" style="2" customWidth="1"/>
    <col min="8202" max="8202" width="26.5546875" style="2" customWidth="1"/>
    <col min="8203" max="8203" width="12.88671875" style="2" customWidth="1"/>
    <col min="8204" max="8204" width="16.33203125" style="2" customWidth="1"/>
    <col min="8205" max="8205" width="18.44140625" style="2" customWidth="1"/>
    <col min="8206" max="8206" width="20.6640625" style="2" customWidth="1"/>
    <col min="8207" max="8207" width="25.109375" style="2" customWidth="1"/>
    <col min="8208" max="8208" width="10.109375" style="2" customWidth="1"/>
    <col min="8209" max="8209" width="22.109375" style="2" customWidth="1"/>
    <col min="8210" max="8210" width="19.5546875" style="2" customWidth="1"/>
    <col min="8211" max="8211" width="21.88671875" style="2" customWidth="1"/>
    <col min="8212" max="8212" width="16.109375" style="2" customWidth="1"/>
    <col min="8213" max="8213" width="24.109375" style="2" customWidth="1"/>
    <col min="8214" max="8214" width="14" style="2" bestFit="1" customWidth="1"/>
    <col min="8215" max="8450" width="8.88671875" style="2"/>
    <col min="8451" max="8451" width="11.33203125" style="2" customWidth="1"/>
    <col min="8452" max="8452" width="19.44140625" style="2" customWidth="1"/>
    <col min="8453" max="8453" width="38.88671875" style="2" customWidth="1"/>
    <col min="8454" max="8454" width="34" style="2" customWidth="1"/>
    <col min="8455" max="8455" width="22.5546875" style="2" customWidth="1"/>
    <col min="8456" max="8456" width="13.5546875" style="2" customWidth="1"/>
    <col min="8457" max="8457" width="14.109375" style="2" customWidth="1"/>
    <col min="8458" max="8458" width="26.5546875" style="2" customWidth="1"/>
    <col min="8459" max="8459" width="12.88671875" style="2" customWidth="1"/>
    <col min="8460" max="8460" width="16.33203125" style="2" customWidth="1"/>
    <col min="8461" max="8461" width="18.44140625" style="2" customWidth="1"/>
    <col min="8462" max="8462" width="20.6640625" style="2" customWidth="1"/>
    <col min="8463" max="8463" width="25.109375" style="2" customWidth="1"/>
    <col min="8464" max="8464" width="10.109375" style="2" customWidth="1"/>
    <col min="8465" max="8465" width="22.109375" style="2" customWidth="1"/>
    <col min="8466" max="8466" width="19.5546875" style="2" customWidth="1"/>
    <col min="8467" max="8467" width="21.88671875" style="2" customWidth="1"/>
    <col min="8468" max="8468" width="16.109375" style="2" customWidth="1"/>
    <col min="8469" max="8469" width="24.109375" style="2" customWidth="1"/>
    <col min="8470" max="8470" width="14" style="2" bestFit="1" customWidth="1"/>
    <col min="8471" max="8706" width="8.88671875" style="2"/>
    <col min="8707" max="8707" width="11.33203125" style="2" customWidth="1"/>
    <col min="8708" max="8708" width="19.44140625" style="2" customWidth="1"/>
    <col min="8709" max="8709" width="38.88671875" style="2" customWidth="1"/>
    <col min="8710" max="8710" width="34" style="2" customWidth="1"/>
    <col min="8711" max="8711" width="22.5546875" style="2" customWidth="1"/>
    <col min="8712" max="8712" width="13.5546875" style="2" customWidth="1"/>
    <col min="8713" max="8713" width="14.109375" style="2" customWidth="1"/>
    <col min="8714" max="8714" width="26.5546875" style="2" customWidth="1"/>
    <col min="8715" max="8715" width="12.88671875" style="2" customWidth="1"/>
    <col min="8716" max="8716" width="16.33203125" style="2" customWidth="1"/>
    <col min="8717" max="8717" width="18.44140625" style="2" customWidth="1"/>
    <col min="8718" max="8718" width="20.6640625" style="2" customWidth="1"/>
    <col min="8719" max="8719" width="25.109375" style="2" customWidth="1"/>
    <col min="8720" max="8720" width="10.109375" style="2" customWidth="1"/>
    <col min="8721" max="8721" width="22.109375" style="2" customWidth="1"/>
    <col min="8722" max="8722" width="19.5546875" style="2" customWidth="1"/>
    <col min="8723" max="8723" width="21.88671875" style="2" customWidth="1"/>
    <col min="8724" max="8724" width="16.109375" style="2" customWidth="1"/>
    <col min="8725" max="8725" width="24.109375" style="2" customWidth="1"/>
    <col min="8726" max="8726" width="14" style="2" bestFit="1" customWidth="1"/>
    <col min="8727" max="8962" width="8.88671875" style="2"/>
    <col min="8963" max="8963" width="11.33203125" style="2" customWidth="1"/>
    <col min="8964" max="8964" width="19.44140625" style="2" customWidth="1"/>
    <col min="8965" max="8965" width="38.88671875" style="2" customWidth="1"/>
    <col min="8966" max="8966" width="34" style="2" customWidth="1"/>
    <col min="8967" max="8967" width="22.5546875" style="2" customWidth="1"/>
    <col min="8968" max="8968" width="13.5546875" style="2" customWidth="1"/>
    <col min="8969" max="8969" width="14.109375" style="2" customWidth="1"/>
    <col min="8970" max="8970" width="26.5546875" style="2" customWidth="1"/>
    <col min="8971" max="8971" width="12.88671875" style="2" customWidth="1"/>
    <col min="8972" max="8972" width="16.33203125" style="2" customWidth="1"/>
    <col min="8973" max="8973" width="18.44140625" style="2" customWidth="1"/>
    <col min="8974" max="8974" width="20.6640625" style="2" customWidth="1"/>
    <col min="8975" max="8975" width="25.109375" style="2" customWidth="1"/>
    <col min="8976" max="8976" width="10.109375" style="2" customWidth="1"/>
    <col min="8977" max="8977" width="22.109375" style="2" customWidth="1"/>
    <col min="8978" max="8978" width="19.5546875" style="2" customWidth="1"/>
    <col min="8979" max="8979" width="21.88671875" style="2" customWidth="1"/>
    <col min="8980" max="8980" width="16.109375" style="2" customWidth="1"/>
    <col min="8981" max="8981" width="24.109375" style="2" customWidth="1"/>
    <col min="8982" max="8982" width="14" style="2" bestFit="1" customWidth="1"/>
    <col min="8983" max="9218" width="8.88671875" style="2"/>
    <col min="9219" max="9219" width="11.33203125" style="2" customWidth="1"/>
    <col min="9220" max="9220" width="19.44140625" style="2" customWidth="1"/>
    <col min="9221" max="9221" width="38.88671875" style="2" customWidth="1"/>
    <col min="9222" max="9222" width="34" style="2" customWidth="1"/>
    <col min="9223" max="9223" width="22.5546875" style="2" customWidth="1"/>
    <col min="9224" max="9224" width="13.5546875" style="2" customWidth="1"/>
    <col min="9225" max="9225" width="14.109375" style="2" customWidth="1"/>
    <col min="9226" max="9226" width="26.5546875" style="2" customWidth="1"/>
    <col min="9227" max="9227" width="12.88671875" style="2" customWidth="1"/>
    <col min="9228" max="9228" width="16.33203125" style="2" customWidth="1"/>
    <col min="9229" max="9229" width="18.44140625" style="2" customWidth="1"/>
    <col min="9230" max="9230" width="20.6640625" style="2" customWidth="1"/>
    <col min="9231" max="9231" width="25.109375" style="2" customWidth="1"/>
    <col min="9232" max="9232" width="10.109375" style="2" customWidth="1"/>
    <col min="9233" max="9233" width="22.109375" style="2" customWidth="1"/>
    <col min="9234" max="9234" width="19.5546875" style="2" customWidth="1"/>
    <col min="9235" max="9235" width="21.88671875" style="2" customWidth="1"/>
    <col min="9236" max="9236" width="16.109375" style="2" customWidth="1"/>
    <col min="9237" max="9237" width="24.109375" style="2" customWidth="1"/>
    <col min="9238" max="9238" width="14" style="2" bestFit="1" customWidth="1"/>
    <col min="9239" max="9474" width="8.88671875" style="2"/>
    <col min="9475" max="9475" width="11.33203125" style="2" customWidth="1"/>
    <col min="9476" max="9476" width="19.44140625" style="2" customWidth="1"/>
    <col min="9477" max="9477" width="38.88671875" style="2" customWidth="1"/>
    <col min="9478" max="9478" width="34" style="2" customWidth="1"/>
    <col min="9479" max="9479" width="22.5546875" style="2" customWidth="1"/>
    <col min="9480" max="9480" width="13.5546875" style="2" customWidth="1"/>
    <col min="9481" max="9481" width="14.109375" style="2" customWidth="1"/>
    <col min="9482" max="9482" width="26.5546875" style="2" customWidth="1"/>
    <col min="9483" max="9483" width="12.88671875" style="2" customWidth="1"/>
    <col min="9484" max="9484" width="16.33203125" style="2" customWidth="1"/>
    <col min="9485" max="9485" width="18.44140625" style="2" customWidth="1"/>
    <col min="9486" max="9486" width="20.6640625" style="2" customWidth="1"/>
    <col min="9487" max="9487" width="25.109375" style="2" customWidth="1"/>
    <col min="9488" max="9488" width="10.109375" style="2" customWidth="1"/>
    <col min="9489" max="9489" width="22.109375" style="2" customWidth="1"/>
    <col min="9490" max="9490" width="19.5546875" style="2" customWidth="1"/>
    <col min="9491" max="9491" width="21.88671875" style="2" customWidth="1"/>
    <col min="9492" max="9492" width="16.109375" style="2" customWidth="1"/>
    <col min="9493" max="9493" width="24.109375" style="2" customWidth="1"/>
    <col min="9494" max="9494" width="14" style="2" bestFit="1" customWidth="1"/>
    <col min="9495" max="9730" width="8.88671875" style="2"/>
    <col min="9731" max="9731" width="11.33203125" style="2" customWidth="1"/>
    <col min="9732" max="9732" width="19.44140625" style="2" customWidth="1"/>
    <col min="9733" max="9733" width="38.88671875" style="2" customWidth="1"/>
    <col min="9734" max="9734" width="34" style="2" customWidth="1"/>
    <col min="9735" max="9735" width="22.5546875" style="2" customWidth="1"/>
    <col min="9736" max="9736" width="13.5546875" style="2" customWidth="1"/>
    <col min="9737" max="9737" width="14.109375" style="2" customWidth="1"/>
    <col min="9738" max="9738" width="26.5546875" style="2" customWidth="1"/>
    <col min="9739" max="9739" width="12.88671875" style="2" customWidth="1"/>
    <col min="9740" max="9740" width="16.33203125" style="2" customWidth="1"/>
    <col min="9741" max="9741" width="18.44140625" style="2" customWidth="1"/>
    <col min="9742" max="9742" width="20.6640625" style="2" customWidth="1"/>
    <col min="9743" max="9743" width="25.109375" style="2" customWidth="1"/>
    <col min="9744" max="9744" width="10.109375" style="2" customWidth="1"/>
    <col min="9745" max="9745" width="22.109375" style="2" customWidth="1"/>
    <col min="9746" max="9746" width="19.5546875" style="2" customWidth="1"/>
    <col min="9747" max="9747" width="21.88671875" style="2" customWidth="1"/>
    <col min="9748" max="9748" width="16.109375" style="2" customWidth="1"/>
    <col min="9749" max="9749" width="24.109375" style="2" customWidth="1"/>
    <col min="9750" max="9750" width="14" style="2" bestFit="1" customWidth="1"/>
    <col min="9751" max="9986" width="8.88671875" style="2"/>
    <col min="9987" max="9987" width="11.33203125" style="2" customWidth="1"/>
    <col min="9988" max="9988" width="19.44140625" style="2" customWidth="1"/>
    <col min="9989" max="9989" width="38.88671875" style="2" customWidth="1"/>
    <col min="9990" max="9990" width="34" style="2" customWidth="1"/>
    <col min="9991" max="9991" width="22.5546875" style="2" customWidth="1"/>
    <col min="9992" max="9992" width="13.5546875" style="2" customWidth="1"/>
    <col min="9993" max="9993" width="14.109375" style="2" customWidth="1"/>
    <col min="9994" max="9994" width="26.5546875" style="2" customWidth="1"/>
    <col min="9995" max="9995" width="12.88671875" style="2" customWidth="1"/>
    <col min="9996" max="9996" width="16.33203125" style="2" customWidth="1"/>
    <col min="9997" max="9997" width="18.44140625" style="2" customWidth="1"/>
    <col min="9998" max="9998" width="20.6640625" style="2" customWidth="1"/>
    <col min="9999" max="9999" width="25.109375" style="2" customWidth="1"/>
    <col min="10000" max="10000" width="10.109375" style="2" customWidth="1"/>
    <col min="10001" max="10001" width="22.109375" style="2" customWidth="1"/>
    <col min="10002" max="10002" width="19.5546875" style="2" customWidth="1"/>
    <col min="10003" max="10003" width="21.88671875" style="2" customWidth="1"/>
    <col min="10004" max="10004" width="16.109375" style="2" customWidth="1"/>
    <col min="10005" max="10005" width="24.109375" style="2" customWidth="1"/>
    <col min="10006" max="10006" width="14" style="2" bestFit="1" customWidth="1"/>
    <col min="10007" max="10242" width="8.88671875" style="2"/>
    <col min="10243" max="10243" width="11.33203125" style="2" customWidth="1"/>
    <col min="10244" max="10244" width="19.44140625" style="2" customWidth="1"/>
    <col min="10245" max="10245" width="38.88671875" style="2" customWidth="1"/>
    <col min="10246" max="10246" width="34" style="2" customWidth="1"/>
    <col min="10247" max="10247" width="22.5546875" style="2" customWidth="1"/>
    <col min="10248" max="10248" width="13.5546875" style="2" customWidth="1"/>
    <col min="10249" max="10249" width="14.109375" style="2" customWidth="1"/>
    <col min="10250" max="10250" width="26.5546875" style="2" customWidth="1"/>
    <col min="10251" max="10251" width="12.88671875" style="2" customWidth="1"/>
    <col min="10252" max="10252" width="16.33203125" style="2" customWidth="1"/>
    <col min="10253" max="10253" width="18.44140625" style="2" customWidth="1"/>
    <col min="10254" max="10254" width="20.6640625" style="2" customWidth="1"/>
    <col min="10255" max="10255" width="25.109375" style="2" customWidth="1"/>
    <col min="10256" max="10256" width="10.109375" style="2" customWidth="1"/>
    <col min="10257" max="10257" width="22.109375" style="2" customWidth="1"/>
    <col min="10258" max="10258" width="19.5546875" style="2" customWidth="1"/>
    <col min="10259" max="10259" width="21.88671875" style="2" customWidth="1"/>
    <col min="10260" max="10260" width="16.109375" style="2" customWidth="1"/>
    <col min="10261" max="10261" width="24.109375" style="2" customWidth="1"/>
    <col min="10262" max="10262" width="14" style="2" bestFit="1" customWidth="1"/>
    <col min="10263" max="10498" width="8.88671875" style="2"/>
    <col min="10499" max="10499" width="11.33203125" style="2" customWidth="1"/>
    <col min="10500" max="10500" width="19.44140625" style="2" customWidth="1"/>
    <col min="10501" max="10501" width="38.88671875" style="2" customWidth="1"/>
    <col min="10502" max="10502" width="34" style="2" customWidth="1"/>
    <col min="10503" max="10503" width="22.5546875" style="2" customWidth="1"/>
    <col min="10504" max="10504" width="13.5546875" style="2" customWidth="1"/>
    <col min="10505" max="10505" width="14.109375" style="2" customWidth="1"/>
    <col min="10506" max="10506" width="26.5546875" style="2" customWidth="1"/>
    <col min="10507" max="10507" width="12.88671875" style="2" customWidth="1"/>
    <col min="10508" max="10508" width="16.33203125" style="2" customWidth="1"/>
    <col min="10509" max="10509" width="18.44140625" style="2" customWidth="1"/>
    <col min="10510" max="10510" width="20.6640625" style="2" customWidth="1"/>
    <col min="10511" max="10511" width="25.109375" style="2" customWidth="1"/>
    <col min="10512" max="10512" width="10.109375" style="2" customWidth="1"/>
    <col min="10513" max="10513" width="22.109375" style="2" customWidth="1"/>
    <col min="10514" max="10514" width="19.5546875" style="2" customWidth="1"/>
    <col min="10515" max="10515" width="21.88671875" style="2" customWidth="1"/>
    <col min="10516" max="10516" width="16.109375" style="2" customWidth="1"/>
    <col min="10517" max="10517" width="24.109375" style="2" customWidth="1"/>
    <col min="10518" max="10518" width="14" style="2" bestFit="1" customWidth="1"/>
    <col min="10519" max="10754" width="8.88671875" style="2"/>
    <col min="10755" max="10755" width="11.33203125" style="2" customWidth="1"/>
    <col min="10756" max="10756" width="19.44140625" style="2" customWidth="1"/>
    <col min="10757" max="10757" width="38.88671875" style="2" customWidth="1"/>
    <col min="10758" max="10758" width="34" style="2" customWidth="1"/>
    <col min="10759" max="10759" width="22.5546875" style="2" customWidth="1"/>
    <col min="10760" max="10760" width="13.5546875" style="2" customWidth="1"/>
    <col min="10761" max="10761" width="14.109375" style="2" customWidth="1"/>
    <col min="10762" max="10762" width="26.5546875" style="2" customWidth="1"/>
    <col min="10763" max="10763" width="12.88671875" style="2" customWidth="1"/>
    <col min="10764" max="10764" width="16.33203125" style="2" customWidth="1"/>
    <col min="10765" max="10765" width="18.44140625" style="2" customWidth="1"/>
    <col min="10766" max="10766" width="20.6640625" style="2" customWidth="1"/>
    <col min="10767" max="10767" width="25.109375" style="2" customWidth="1"/>
    <col min="10768" max="10768" width="10.109375" style="2" customWidth="1"/>
    <col min="10769" max="10769" width="22.109375" style="2" customWidth="1"/>
    <col min="10770" max="10770" width="19.5546875" style="2" customWidth="1"/>
    <col min="10771" max="10771" width="21.88671875" style="2" customWidth="1"/>
    <col min="10772" max="10772" width="16.109375" style="2" customWidth="1"/>
    <col min="10773" max="10773" width="24.109375" style="2" customWidth="1"/>
    <col min="10774" max="10774" width="14" style="2" bestFit="1" customWidth="1"/>
    <col min="10775" max="11010" width="8.88671875" style="2"/>
    <col min="11011" max="11011" width="11.33203125" style="2" customWidth="1"/>
    <col min="11012" max="11012" width="19.44140625" style="2" customWidth="1"/>
    <col min="11013" max="11013" width="38.88671875" style="2" customWidth="1"/>
    <col min="11014" max="11014" width="34" style="2" customWidth="1"/>
    <col min="11015" max="11015" width="22.5546875" style="2" customWidth="1"/>
    <col min="11016" max="11016" width="13.5546875" style="2" customWidth="1"/>
    <col min="11017" max="11017" width="14.109375" style="2" customWidth="1"/>
    <col min="11018" max="11018" width="26.5546875" style="2" customWidth="1"/>
    <col min="11019" max="11019" width="12.88671875" style="2" customWidth="1"/>
    <col min="11020" max="11020" width="16.33203125" style="2" customWidth="1"/>
    <col min="11021" max="11021" width="18.44140625" style="2" customWidth="1"/>
    <col min="11022" max="11022" width="20.6640625" style="2" customWidth="1"/>
    <col min="11023" max="11023" width="25.109375" style="2" customWidth="1"/>
    <col min="11024" max="11024" width="10.109375" style="2" customWidth="1"/>
    <col min="11025" max="11025" width="22.109375" style="2" customWidth="1"/>
    <col min="11026" max="11026" width="19.5546875" style="2" customWidth="1"/>
    <col min="11027" max="11027" width="21.88671875" style="2" customWidth="1"/>
    <col min="11028" max="11028" width="16.109375" style="2" customWidth="1"/>
    <col min="11029" max="11029" width="24.109375" style="2" customWidth="1"/>
    <col min="11030" max="11030" width="14" style="2" bestFit="1" customWidth="1"/>
    <col min="11031" max="11266" width="8.88671875" style="2"/>
    <col min="11267" max="11267" width="11.33203125" style="2" customWidth="1"/>
    <col min="11268" max="11268" width="19.44140625" style="2" customWidth="1"/>
    <col min="11269" max="11269" width="38.88671875" style="2" customWidth="1"/>
    <col min="11270" max="11270" width="34" style="2" customWidth="1"/>
    <col min="11271" max="11271" width="22.5546875" style="2" customWidth="1"/>
    <col min="11272" max="11272" width="13.5546875" style="2" customWidth="1"/>
    <col min="11273" max="11273" width="14.109375" style="2" customWidth="1"/>
    <col min="11274" max="11274" width="26.5546875" style="2" customWidth="1"/>
    <col min="11275" max="11275" width="12.88671875" style="2" customWidth="1"/>
    <col min="11276" max="11276" width="16.33203125" style="2" customWidth="1"/>
    <col min="11277" max="11277" width="18.44140625" style="2" customWidth="1"/>
    <col min="11278" max="11278" width="20.6640625" style="2" customWidth="1"/>
    <col min="11279" max="11279" width="25.109375" style="2" customWidth="1"/>
    <col min="11280" max="11280" width="10.109375" style="2" customWidth="1"/>
    <col min="11281" max="11281" width="22.109375" style="2" customWidth="1"/>
    <col min="11282" max="11282" width="19.5546875" style="2" customWidth="1"/>
    <col min="11283" max="11283" width="21.88671875" style="2" customWidth="1"/>
    <col min="11284" max="11284" width="16.109375" style="2" customWidth="1"/>
    <col min="11285" max="11285" width="24.109375" style="2" customWidth="1"/>
    <col min="11286" max="11286" width="14" style="2" bestFit="1" customWidth="1"/>
    <col min="11287" max="11522" width="8.88671875" style="2"/>
    <col min="11523" max="11523" width="11.33203125" style="2" customWidth="1"/>
    <col min="11524" max="11524" width="19.44140625" style="2" customWidth="1"/>
    <col min="11525" max="11525" width="38.88671875" style="2" customWidth="1"/>
    <col min="11526" max="11526" width="34" style="2" customWidth="1"/>
    <col min="11527" max="11527" width="22.5546875" style="2" customWidth="1"/>
    <col min="11528" max="11528" width="13.5546875" style="2" customWidth="1"/>
    <col min="11529" max="11529" width="14.109375" style="2" customWidth="1"/>
    <col min="11530" max="11530" width="26.5546875" style="2" customWidth="1"/>
    <col min="11531" max="11531" width="12.88671875" style="2" customWidth="1"/>
    <col min="11532" max="11532" width="16.33203125" style="2" customWidth="1"/>
    <col min="11533" max="11533" width="18.44140625" style="2" customWidth="1"/>
    <col min="11534" max="11534" width="20.6640625" style="2" customWidth="1"/>
    <col min="11535" max="11535" width="25.109375" style="2" customWidth="1"/>
    <col min="11536" max="11536" width="10.109375" style="2" customWidth="1"/>
    <col min="11537" max="11537" width="22.109375" style="2" customWidth="1"/>
    <col min="11538" max="11538" width="19.5546875" style="2" customWidth="1"/>
    <col min="11539" max="11539" width="21.88671875" style="2" customWidth="1"/>
    <col min="11540" max="11540" width="16.109375" style="2" customWidth="1"/>
    <col min="11541" max="11541" width="24.109375" style="2" customWidth="1"/>
    <col min="11542" max="11542" width="14" style="2" bestFit="1" customWidth="1"/>
    <col min="11543" max="11778" width="8.88671875" style="2"/>
    <col min="11779" max="11779" width="11.33203125" style="2" customWidth="1"/>
    <col min="11780" max="11780" width="19.44140625" style="2" customWidth="1"/>
    <col min="11781" max="11781" width="38.88671875" style="2" customWidth="1"/>
    <col min="11782" max="11782" width="34" style="2" customWidth="1"/>
    <col min="11783" max="11783" width="22.5546875" style="2" customWidth="1"/>
    <col min="11784" max="11784" width="13.5546875" style="2" customWidth="1"/>
    <col min="11785" max="11785" width="14.109375" style="2" customWidth="1"/>
    <col min="11786" max="11786" width="26.5546875" style="2" customWidth="1"/>
    <col min="11787" max="11787" width="12.88671875" style="2" customWidth="1"/>
    <col min="11788" max="11788" width="16.33203125" style="2" customWidth="1"/>
    <col min="11789" max="11789" width="18.44140625" style="2" customWidth="1"/>
    <col min="11790" max="11790" width="20.6640625" style="2" customWidth="1"/>
    <col min="11791" max="11791" width="25.109375" style="2" customWidth="1"/>
    <col min="11792" max="11792" width="10.109375" style="2" customWidth="1"/>
    <col min="11793" max="11793" width="22.109375" style="2" customWidth="1"/>
    <col min="11794" max="11794" width="19.5546875" style="2" customWidth="1"/>
    <col min="11795" max="11795" width="21.88671875" style="2" customWidth="1"/>
    <col min="11796" max="11796" width="16.109375" style="2" customWidth="1"/>
    <col min="11797" max="11797" width="24.109375" style="2" customWidth="1"/>
    <col min="11798" max="11798" width="14" style="2" bestFit="1" customWidth="1"/>
    <col min="11799" max="12034" width="8.88671875" style="2"/>
    <col min="12035" max="12035" width="11.33203125" style="2" customWidth="1"/>
    <col min="12036" max="12036" width="19.44140625" style="2" customWidth="1"/>
    <col min="12037" max="12037" width="38.88671875" style="2" customWidth="1"/>
    <col min="12038" max="12038" width="34" style="2" customWidth="1"/>
    <col min="12039" max="12039" width="22.5546875" style="2" customWidth="1"/>
    <col min="12040" max="12040" width="13.5546875" style="2" customWidth="1"/>
    <col min="12041" max="12041" width="14.109375" style="2" customWidth="1"/>
    <col min="12042" max="12042" width="26.5546875" style="2" customWidth="1"/>
    <col min="12043" max="12043" width="12.88671875" style="2" customWidth="1"/>
    <col min="12044" max="12044" width="16.33203125" style="2" customWidth="1"/>
    <col min="12045" max="12045" width="18.44140625" style="2" customWidth="1"/>
    <col min="12046" max="12046" width="20.6640625" style="2" customWidth="1"/>
    <col min="12047" max="12047" width="25.109375" style="2" customWidth="1"/>
    <col min="12048" max="12048" width="10.109375" style="2" customWidth="1"/>
    <col min="12049" max="12049" width="22.109375" style="2" customWidth="1"/>
    <col min="12050" max="12050" width="19.5546875" style="2" customWidth="1"/>
    <col min="12051" max="12051" width="21.88671875" style="2" customWidth="1"/>
    <col min="12052" max="12052" width="16.109375" style="2" customWidth="1"/>
    <col min="12053" max="12053" width="24.109375" style="2" customWidth="1"/>
    <col min="12054" max="12054" width="14" style="2" bestFit="1" customWidth="1"/>
    <col min="12055" max="12290" width="8.88671875" style="2"/>
    <col min="12291" max="12291" width="11.33203125" style="2" customWidth="1"/>
    <col min="12292" max="12292" width="19.44140625" style="2" customWidth="1"/>
    <col min="12293" max="12293" width="38.88671875" style="2" customWidth="1"/>
    <col min="12294" max="12294" width="34" style="2" customWidth="1"/>
    <col min="12295" max="12295" width="22.5546875" style="2" customWidth="1"/>
    <col min="12296" max="12296" width="13.5546875" style="2" customWidth="1"/>
    <col min="12297" max="12297" width="14.109375" style="2" customWidth="1"/>
    <col min="12298" max="12298" width="26.5546875" style="2" customWidth="1"/>
    <col min="12299" max="12299" width="12.88671875" style="2" customWidth="1"/>
    <col min="12300" max="12300" width="16.33203125" style="2" customWidth="1"/>
    <col min="12301" max="12301" width="18.44140625" style="2" customWidth="1"/>
    <col min="12302" max="12302" width="20.6640625" style="2" customWidth="1"/>
    <col min="12303" max="12303" width="25.109375" style="2" customWidth="1"/>
    <col min="12304" max="12304" width="10.109375" style="2" customWidth="1"/>
    <col min="12305" max="12305" width="22.109375" style="2" customWidth="1"/>
    <col min="12306" max="12306" width="19.5546875" style="2" customWidth="1"/>
    <col min="12307" max="12307" width="21.88671875" style="2" customWidth="1"/>
    <col min="12308" max="12308" width="16.109375" style="2" customWidth="1"/>
    <col min="12309" max="12309" width="24.109375" style="2" customWidth="1"/>
    <col min="12310" max="12310" width="14" style="2" bestFit="1" customWidth="1"/>
    <col min="12311" max="12546" width="8.88671875" style="2"/>
    <col min="12547" max="12547" width="11.33203125" style="2" customWidth="1"/>
    <col min="12548" max="12548" width="19.44140625" style="2" customWidth="1"/>
    <col min="12549" max="12549" width="38.88671875" style="2" customWidth="1"/>
    <col min="12550" max="12550" width="34" style="2" customWidth="1"/>
    <col min="12551" max="12551" width="22.5546875" style="2" customWidth="1"/>
    <col min="12552" max="12552" width="13.5546875" style="2" customWidth="1"/>
    <col min="12553" max="12553" width="14.109375" style="2" customWidth="1"/>
    <col min="12554" max="12554" width="26.5546875" style="2" customWidth="1"/>
    <col min="12555" max="12555" width="12.88671875" style="2" customWidth="1"/>
    <col min="12556" max="12556" width="16.33203125" style="2" customWidth="1"/>
    <col min="12557" max="12557" width="18.44140625" style="2" customWidth="1"/>
    <col min="12558" max="12558" width="20.6640625" style="2" customWidth="1"/>
    <col min="12559" max="12559" width="25.109375" style="2" customWidth="1"/>
    <col min="12560" max="12560" width="10.109375" style="2" customWidth="1"/>
    <col min="12561" max="12561" width="22.109375" style="2" customWidth="1"/>
    <col min="12562" max="12562" width="19.5546875" style="2" customWidth="1"/>
    <col min="12563" max="12563" width="21.88671875" style="2" customWidth="1"/>
    <col min="12564" max="12564" width="16.109375" style="2" customWidth="1"/>
    <col min="12565" max="12565" width="24.109375" style="2" customWidth="1"/>
    <col min="12566" max="12566" width="14" style="2" bestFit="1" customWidth="1"/>
    <col min="12567" max="12802" width="8.88671875" style="2"/>
    <col min="12803" max="12803" width="11.33203125" style="2" customWidth="1"/>
    <col min="12804" max="12804" width="19.44140625" style="2" customWidth="1"/>
    <col min="12805" max="12805" width="38.88671875" style="2" customWidth="1"/>
    <col min="12806" max="12806" width="34" style="2" customWidth="1"/>
    <col min="12807" max="12807" width="22.5546875" style="2" customWidth="1"/>
    <col min="12808" max="12808" width="13.5546875" style="2" customWidth="1"/>
    <col min="12809" max="12809" width="14.109375" style="2" customWidth="1"/>
    <col min="12810" max="12810" width="26.5546875" style="2" customWidth="1"/>
    <col min="12811" max="12811" width="12.88671875" style="2" customWidth="1"/>
    <col min="12812" max="12812" width="16.33203125" style="2" customWidth="1"/>
    <col min="12813" max="12813" width="18.44140625" style="2" customWidth="1"/>
    <col min="12814" max="12814" width="20.6640625" style="2" customWidth="1"/>
    <col min="12815" max="12815" width="25.109375" style="2" customWidth="1"/>
    <col min="12816" max="12816" width="10.109375" style="2" customWidth="1"/>
    <col min="12817" max="12817" width="22.109375" style="2" customWidth="1"/>
    <col min="12818" max="12818" width="19.5546875" style="2" customWidth="1"/>
    <col min="12819" max="12819" width="21.88671875" style="2" customWidth="1"/>
    <col min="12820" max="12820" width="16.109375" style="2" customWidth="1"/>
    <col min="12821" max="12821" width="24.109375" style="2" customWidth="1"/>
    <col min="12822" max="12822" width="14" style="2" bestFit="1" customWidth="1"/>
    <col min="12823" max="13058" width="8.88671875" style="2"/>
    <col min="13059" max="13059" width="11.33203125" style="2" customWidth="1"/>
    <col min="13060" max="13060" width="19.44140625" style="2" customWidth="1"/>
    <col min="13061" max="13061" width="38.88671875" style="2" customWidth="1"/>
    <col min="13062" max="13062" width="34" style="2" customWidth="1"/>
    <col min="13063" max="13063" width="22.5546875" style="2" customWidth="1"/>
    <col min="13064" max="13064" width="13.5546875" style="2" customWidth="1"/>
    <col min="13065" max="13065" width="14.109375" style="2" customWidth="1"/>
    <col min="13066" max="13066" width="26.5546875" style="2" customWidth="1"/>
    <col min="13067" max="13067" width="12.88671875" style="2" customWidth="1"/>
    <col min="13068" max="13068" width="16.33203125" style="2" customWidth="1"/>
    <col min="13069" max="13069" width="18.44140625" style="2" customWidth="1"/>
    <col min="13070" max="13070" width="20.6640625" style="2" customWidth="1"/>
    <col min="13071" max="13071" width="25.109375" style="2" customWidth="1"/>
    <col min="13072" max="13072" width="10.109375" style="2" customWidth="1"/>
    <col min="13073" max="13073" width="22.109375" style="2" customWidth="1"/>
    <col min="13074" max="13074" width="19.5546875" style="2" customWidth="1"/>
    <col min="13075" max="13075" width="21.88671875" style="2" customWidth="1"/>
    <col min="13076" max="13076" width="16.109375" style="2" customWidth="1"/>
    <col min="13077" max="13077" width="24.109375" style="2" customWidth="1"/>
    <col min="13078" max="13078" width="14" style="2" bestFit="1" customWidth="1"/>
    <col min="13079" max="13314" width="8.88671875" style="2"/>
    <col min="13315" max="13315" width="11.33203125" style="2" customWidth="1"/>
    <col min="13316" max="13316" width="19.44140625" style="2" customWidth="1"/>
    <col min="13317" max="13317" width="38.88671875" style="2" customWidth="1"/>
    <col min="13318" max="13318" width="34" style="2" customWidth="1"/>
    <col min="13319" max="13319" width="22.5546875" style="2" customWidth="1"/>
    <col min="13320" max="13320" width="13.5546875" style="2" customWidth="1"/>
    <col min="13321" max="13321" width="14.109375" style="2" customWidth="1"/>
    <col min="13322" max="13322" width="26.5546875" style="2" customWidth="1"/>
    <col min="13323" max="13323" width="12.88671875" style="2" customWidth="1"/>
    <col min="13324" max="13324" width="16.33203125" style="2" customWidth="1"/>
    <col min="13325" max="13325" width="18.44140625" style="2" customWidth="1"/>
    <col min="13326" max="13326" width="20.6640625" style="2" customWidth="1"/>
    <col min="13327" max="13327" width="25.109375" style="2" customWidth="1"/>
    <col min="13328" max="13328" width="10.109375" style="2" customWidth="1"/>
    <col min="13329" max="13329" width="22.109375" style="2" customWidth="1"/>
    <col min="13330" max="13330" width="19.5546875" style="2" customWidth="1"/>
    <col min="13331" max="13331" width="21.88671875" style="2" customWidth="1"/>
    <col min="13332" max="13332" width="16.109375" style="2" customWidth="1"/>
    <col min="13333" max="13333" width="24.109375" style="2" customWidth="1"/>
    <col min="13334" max="13334" width="14" style="2" bestFit="1" customWidth="1"/>
    <col min="13335" max="13570" width="8.88671875" style="2"/>
    <col min="13571" max="13571" width="11.33203125" style="2" customWidth="1"/>
    <col min="13572" max="13572" width="19.44140625" style="2" customWidth="1"/>
    <col min="13573" max="13573" width="38.88671875" style="2" customWidth="1"/>
    <col min="13574" max="13574" width="34" style="2" customWidth="1"/>
    <col min="13575" max="13575" width="22.5546875" style="2" customWidth="1"/>
    <col min="13576" max="13576" width="13.5546875" style="2" customWidth="1"/>
    <col min="13577" max="13577" width="14.109375" style="2" customWidth="1"/>
    <col min="13578" max="13578" width="26.5546875" style="2" customWidth="1"/>
    <col min="13579" max="13579" width="12.88671875" style="2" customWidth="1"/>
    <col min="13580" max="13580" width="16.33203125" style="2" customWidth="1"/>
    <col min="13581" max="13581" width="18.44140625" style="2" customWidth="1"/>
    <col min="13582" max="13582" width="20.6640625" style="2" customWidth="1"/>
    <col min="13583" max="13583" width="25.109375" style="2" customWidth="1"/>
    <col min="13584" max="13584" width="10.109375" style="2" customWidth="1"/>
    <col min="13585" max="13585" width="22.109375" style="2" customWidth="1"/>
    <col min="13586" max="13586" width="19.5546875" style="2" customWidth="1"/>
    <col min="13587" max="13587" width="21.88671875" style="2" customWidth="1"/>
    <col min="13588" max="13588" width="16.109375" style="2" customWidth="1"/>
    <col min="13589" max="13589" width="24.109375" style="2" customWidth="1"/>
    <col min="13590" max="13590" width="14" style="2" bestFit="1" customWidth="1"/>
    <col min="13591" max="13826" width="8.88671875" style="2"/>
    <col min="13827" max="13827" width="11.33203125" style="2" customWidth="1"/>
    <col min="13828" max="13828" width="19.44140625" style="2" customWidth="1"/>
    <col min="13829" max="13829" width="38.88671875" style="2" customWidth="1"/>
    <col min="13830" max="13830" width="34" style="2" customWidth="1"/>
    <col min="13831" max="13831" width="22.5546875" style="2" customWidth="1"/>
    <col min="13832" max="13832" width="13.5546875" style="2" customWidth="1"/>
    <col min="13833" max="13833" width="14.109375" style="2" customWidth="1"/>
    <col min="13834" max="13834" width="26.5546875" style="2" customWidth="1"/>
    <col min="13835" max="13835" width="12.88671875" style="2" customWidth="1"/>
    <col min="13836" max="13836" width="16.33203125" style="2" customWidth="1"/>
    <col min="13837" max="13837" width="18.44140625" style="2" customWidth="1"/>
    <col min="13838" max="13838" width="20.6640625" style="2" customWidth="1"/>
    <col min="13839" max="13839" width="25.109375" style="2" customWidth="1"/>
    <col min="13840" max="13840" width="10.109375" style="2" customWidth="1"/>
    <col min="13841" max="13841" width="22.109375" style="2" customWidth="1"/>
    <col min="13842" max="13842" width="19.5546875" style="2" customWidth="1"/>
    <col min="13843" max="13843" width="21.88671875" style="2" customWidth="1"/>
    <col min="13844" max="13844" width="16.109375" style="2" customWidth="1"/>
    <col min="13845" max="13845" width="24.109375" style="2" customWidth="1"/>
    <col min="13846" max="13846" width="14" style="2" bestFit="1" customWidth="1"/>
    <col min="13847" max="14082" width="8.88671875" style="2"/>
    <col min="14083" max="14083" width="11.33203125" style="2" customWidth="1"/>
    <col min="14084" max="14084" width="19.44140625" style="2" customWidth="1"/>
    <col min="14085" max="14085" width="38.88671875" style="2" customWidth="1"/>
    <col min="14086" max="14086" width="34" style="2" customWidth="1"/>
    <col min="14087" max="14087" width="22.5546875" style="2" customWidth="1"/>
    <col min="14088" max="14088" width="13.5546875" style="2" customWidth="1"/>
    <col min="14089" max="14089" width="14.109375" style="2" customWidth="1"/>
    <col min="14090" max="14090" width="26.5546875" style="2" customWidth="1"/>
    <col min="14091" max="14091" width="12.88671875" style="2" customWidth="1"/>
    <col min="14092" max="14092" width="16.33203125" style="2" customWidth="1"/>
    <col min="14093" max="14093" width="18.44140625" style="2" customWidth="1"/>
    <col min="14094" max="14094" width="20.6640625" style="2" customWidth="1"/>
    <col min="14095" max="14095" width="25.109375" style="2" customWidth="1"/>
    <col min="14096" max="14096" width="10.109375" style="2" customWidth="1"/>
    <col min="14097" max="14097" width="22.109375" style="2" customWidth="1"/>
    <col min="14098" max="14098" width="19.5546875" style="2" customWidth="1"/>
    <col min="14099" max="14099" width="21.88671875" style="2" customWidth="1"/>
    <col min="14100" max="14100" width="16.109375" style="2" customWidth="1"/>
    <col min="14101" max="14101" width="24.109375" style="2" customWidth="1"/>
    <col min="14102" max="14102" width="14" style="2" bestFit="1" customWidth="1"/>
    <col min="14103" max="14338" width="8.88671875" style="2"/>
    <col min="14339" max="14339" width="11.33203125" style="2" customWidth="1"/>
    <col min="14340" max="14340" width="19.44140625" style="2" customWidth="1"/>
    <col min="14341" max="14341" width="38.88671875" style="2" customWidth="1"/>
    <col min="14342" max="14342" width="34" style="2" customWidth="1"/>
    <col min="14343" max="14343" width="22.5546875" style="2" customWidth="1"/>
    <col min="14344" max="14344" width="13.5546875" style="2" customWidth="1"/>
    <col min="14345" max="14345" width="14.109375" style="2" customWidth="1"/>
    <col min="14346" max="14346" width="26.5546875" style="2" customWidth="1"/>
    <col min="14347" max="14347" width="12.88671875" style="2" customWidth="1"/>
    <col min="14348" max="14348" width="16.33203125" style="2" customWidth="1"/>
    <col min="14349" max="14349" width="18.44140625" style="2" customWidth="1"/>
    <col min="14350" max="14350" width="20.6640625" style="2" customWidth="1"/>
    <col min="14351" max="14351" width="25.109375" style="2" customWidth="1"/>
    <col min="14352" max="14352" width="10.109375" style="2" customWidth="1"/>
    <col min="14353" max="14353" width="22.109375" style="2" customWidth="1"/>
    <col min="14354" max="14354" width="19.5546875" style="2" customWidth="1"/>
    <col min="14355" max="14355" width="21.88671875" style="2" customWidth="1"/>
    <col min="14356" max="14356" width="16.109375" style="2" customWidth="1"/>
    <col min="14357" max="14357" width="24.109375" style="2" customWidth="1"/>
    <col min="14358" max="14358" width="14" style="2" bestFit="1" customWidth="1"/>
    <col min="14359" max="14594" width="8.88671875" style="2"/>
    <col min="14595" max="14595" width="11.33203125" style="2" customWidth="1"/>
    <col min="14596" max="14596" width="19.44140625" style="2" customWidth="1"/>
    <col min="14597" max="14597" width="38.88671875" style="2" customWidth="1"/>
    <col min="14598" max="14598" width="34" style="2" customWidth="1"/>
    <col min="14599" max="14599" width="22.5546875" style="2" customWidth="1"/>
    <col min="14600" max="14600" width="13.5546875" style="2" customWidth="1"/>
    <col min="14601" max="14601" width="14.109375" style="2" customWidth="1"/>
    <col min="14602" max="14602" width="26.5546875" style="2" customWidth="1"/>
    <col min="14603" max="14603" width="12.88671875" style="2" customWidth="1"/>
    <col min="14604" max="14604" width="16.33203125" style="2" customWidth="1"/>
    <col min="14605" max="14605" width="18.44140625" style="2" customWidth="1"/>
    <col min="14606" max="14606" width="20.6640625" style="2" customWidth="1"/>
    <col min="14607" max="14607" width="25.109375" style="2" customWidth="1"/>
    <col min="14608" max="14608" width="10.109375" style="2" customWidth="1"/>
    <col min="14609" max="14609" width="22.109375" style="2" customWidth="1"/>
    <col min="14610" max="14610" width="19.5546875" style="2" customWidth="1"/>
    <col min="14611" max="14611" width="21.88671875" style="2" customWidth="1"/>
    <col min="14612" max="14612" width="16.109375" style="2" customWidth="1"/>
    <col min="14613" max="14613" width="24.109375" style="2" customWidth="1"/>
    <col min="14614" max="14614" width="14" style="2" bestFit="1" customWidth="1"/>
    <col min="14615" max="14850" width="8.88671875" style="2"/>
    <col min="14851" max="14851" width="11.33203125" style="2" customWidth="1"/>
    <col min="14852" max="14852" width="19.44140625" style="2" customWidth="1"/>
    <col min="14853" max="14853" width="38.88671875" style="2" customWidth="1"/>
    <col min="14854" max="14854" width="34" style="2" customWidth="1"/>
    <col min="14855" max="14855" width="22.5546875" style="2" customWidth="1"/>
    <col min="14856" max="14856" width="13.5546875" style="2" customWidth="1"/>
    <col min="14857" max="14857" width="14.109375" style="2" customWidth="1"/>
    <col min="14858" max="14858" width="26.5546875" style="2" customWidth="1"/>
    <col min="14859" max="14859" width="12.88671875" style="2" customWidth="1"/>
    <col min="14860" max="14860" width="16.33203125" style="2" customWidth="1"/>
    <col min="14861" max="14861" width="18.44140625" style="2" customWidth="1"/>
    <col min="14862" max="14862" width="20.6640625" style="2" customWidth="1"/>
    <col min="14863" max="14863" width="25.109375" style="2" customWidth="1"/>
    <col min="14864" max="14864" width="10.109375" style="2" customWidth="1"/>
    <col min="14865" max="14865" width="22.109375" style="2" customWidth="1"/>
    <col min="14866" max="14866" width="19.5546875" style="2" customWidth="1"/>
    <col min="14867" max="14867" width="21.88671875" style="2" customWidth="1"/>
    <col min="14868" max="14868" width="16.109375" style="2" customWidth="1"/>
    <col min="14869" max="14869" width="24.109375" style="2" customWidth="1"/>
    <col min="14870" max="14870" width="14" style="2" bestFit="1" customWidth="1"/>
    <col min="14871" max="15106" width="8.88671875" style="2"/>
    <col min="15107" max="15107" width="11.33203125" style="2" customWidth="1"/>
    <col min="15108" max="15108" width="19.44140625" style="2" customWidth="1"/>
    <col min="15109" max="15109" width="38.88671875" style="2" customWidth="1"/>
    <col min="15110" max="15110" width="34" style="2" customWidth="1"/>
    <col min="15111" max="15111" width="22.5546875" style="2" customWidth="1"/>
    <col min="15112" max="15112" width="13.5546875" style="2" customWidth="1"/>
    <col min="15113" max="15113" width="14.109375" style="2" customWidth="1"/>
    <col min="15114" max="15114" width="26.5546875" style="2" customWidth="1"/>
    <col min="15115" max="15115" width="12.88671875" style="2" customWidth="1"/>
    <col min="15116" max="15116" width="16.33203125" style="2" customWidth="1"/>
    <col min="15117" max="15117" width="18.44140625" style="2" customWidth="1"/>
    <col min="15118" max="15118" width="20.6640625" style="2" customWidth="1"/>
    <col min="15119" max="15119" width="25.109375" style="2" customWidth="1"/>
    <col min="15120" max="15120" width="10.109375" style="2" customWidth="1"/>
    <col min="15121" max="15121" width="22.109375" style="2" customWidth="1"/>
    <col min="15122" max="15122" width="19.5546875" style="2" customWidth="1"/>
    <col min="15123" max="15123" width="21.88671875" style="2" customWidth="1"/>
    <col min="15124" max="15124" width="16.109375" style="2" customWidth="1"/>
    <col min="15125" max="15125" width="24.109375" style="2" customWidth="1"/>
    <col min="15126" max="15126" width="14" style="2" bestFit="1" customWidth="1"/>
    <col min="15127" max="15362" width="8.88671875" style="2"/>
    <col min="15363" max="15363" width="11.33203125" style="2" customWidth="1"/>
    <col min="15364" max="15364" width="19.44140625" style="2" customWidth="1"/>
    <col min="15365" max="15365" width="38.88671875" style="2" customWidth="1"/>
    <col min="15366" max="15366" width="34" style="2" customWidth="1"/>
    <col min="15367" max="15367" width="22.5546875" style="2" customWidth="1"/>
    <col min="15368" max="15368" width="13.5546875" style="2" customWidth="1"/>
    <col min="15369" max="15369" width="14.109375" style="2" customWidth="1"/>
    <col min="15370" max="15370" width="26.5546875" style="2" customWidth="1"/>
    <col min="15371" max="15371" width="12.88671875" style="2" customWidth="1"/>
    <col min="15372" max="15372" width="16.33203125" style="2" customWidth="1"/>
    <col min="15373" max="15373" width="18.44140625" style="2" customWidth="1"/>
    <col min="15374" max="15374" width="20.6640625" style="2" customWidth="1"/>
    <col min="15375" max="15375" width="25.109375" style="2" customWidth="1"/>
    <col min="15376" max="15376" width="10.109375" style="2" customWidth="1"/>
    <col min="15377" max="15377" width="22.109375" style="2" customWidth="1"/>
    <col min="15378" max="15378" width="19.5546875" style="2" customWidth="1"/>
    <col min="15379" max="15379" width="21.88671875" style="2" customWidth="1"/>
    <col min="15380" max="15380" width="16.109375" style="2" customWidth="1"/>
    <col min="15381" max="15381" width="24.109375" style="2" customWidth="1"/>
    <col min="15382" max="15382" width="14" style="2" bestFit="1" customWidth="1"/>
    <col min="15383" max="15618" width="8.88671875" style="2"/>
    <col min="15619" max="15619" width="11.33203125" style="2" customWidth="1"/>
    <col min="15620" max="15620" width="19.44140625" style="2" customWidth="1"/>
    <col min="15621" max="15621" width="38.88671875" style="2" customWidth="1"/>
    <col min="15622" max="15622" width="34" style="2" customWidth="1"/>
    <col min="15623" max="15623" width="22.5546875" style="2" customWidth="1"/>
    <col min="15624" max="15624" width="13.5546875" style="2" customWidth="1"/>
    <col min="15625" max="15625" width="14.109375" style="2" customWidth="1"/>
    <col min="15626" max="15626" width="26.5546875" style="2" customWidth="1"/>
    <col min="15627" max="15627" width="12.88671875" style="2" customWidth="1"/>
    <col min="15628" max="15628" width="16.33203125" style="2" customWidth="1"/>
    <col min="15629" max="15629" width="18.44140625" style="2" customWidth="1"/>
    <col min="15630" max="15630" width="20.6640625" style="2" customWidth="1"/>
    <col min="15631" max="15631" width="25.109375" style="2" customWidth="1"/>
    <col min="15632" max="15632" width="10.109375" style="2" customWidth="1"/>
    <col min="15633" max="15633" width="22.109375" style="2" customWidth="1"/>
    <col min="15634" max="15634" width="19.5546875" style="2" customWidth="1"/>
    <col min="15635" max="15635" width="21.88671875" style="2" customWidth="1"/>
    <col min="15636" max="15636" width="16.109375" style="2" customWidth="1"/>
    <col min="15637" max="15637" width="24.109375" style="2" customWidth="1"/>
    <col min="15638" max="15638" width="14" style="2" bestFit="1" customWidth="1"/>
    <col min="15639" max="15874" width="8.88671875" style="2"/>
    <col min="15875" max="15875" width="11.33203125" style="2" customWidth="1"/>
    <col min="15876" max="15876" width="19.44140625" style="2" customWidth="1"/>
    <col min="15877" max="15877" width="38.88671875" style="2" customWidth="1"/>
    <col min="15878" max="15878" width="34" style="2" customWidth="1"/>
    <col min="15879" max="15879" width="22.5546875" style="2" customWidth="1"/>
    <col min="15880" max="15880" width="13.5546875" style="2" customWidth="1"/>
    <col min="15881" max="15881" width="14.109375" style="2" customWidth="1"/>
    <col min="15882" max="15882" width="26.5546875" style="2" customWidth="1"/>
    <col min="15883" max="15883" width="12.88671875" style="2" customWidth="1"/>
    <col min="15884" max="15884" width="16.33203125" style="2" customWidth="1"/>
    <col min="15885" max="15885" width="18.44140625" style="2" customWidth="1"/>
    <col min="15886" max="15886" width="20.6640625" style="2" customWidth="1"/>
    <col min="15887" max="15887" width="25.109375" style="2" customWidth="1"/>
    <col min="15888" max="15888" width="10.109375" style="2" customWidth="1"/>
    <col min="15889" max="15889" width="22.109375" style="2" customWidth="1"/>
    <col min="15890" max="15890" width="19.5546875" style="2" customWidth="1"/>
    <col min="15891" max="15891" width="21.88671875" style="2" customWidth="1"/>
    <col min="15892" max="15892" width="16.109375" style="2" customWidth="1"/>
    <col min="15893" max="15893" width="24.109375" style="2" customWidth="1"/>
    <col min="15894" max="15894" width="14" style="2" bestFit="1" customWidth="1"/>
    <col min="15895" max="16130" width="8.88671875" style="2"/>
    <col min="16131" max="16131" width="11.33203125" style="2" customWidth="1"/>
    <col min="16132" max="16132" width="19.44140625" style="2" customWidth="1"/>
    <col min="16133" max="16133" width="38.88671875" style="2" customWidth="1"/>
    <col min="16134" max="16134" width="34" style="2" customWidth="1"/>
    <col min="16135" max="16135" width="22.5546875" style="2" customWidth="1"/>
    <col min="16136" max="16136" width="13.5546875" style="2" customWidth="1"/>
    <col min="16137" max="16137" width="14.109375" style="2" customWidth="1"/>
    <col min="16138" max="16138" width="26.5546875" style="2" customWidth="1"/>
    <col min="16139" max="16139" width="12.88671875" style="2" customWidth="1"/>
    <col min="16140" max="16140" width="16.33203125" style="2" customWidth="1"/>
    <col min="16141" max="16141" width="18.44140625" style="2" customWidth="1"/>
    <col min="16142" max="16142" width="20.6640625" style="2" customWidth="1"/>
    <col min="16143" max="16143" width="25.109375" style="2" customWidth="1"/>
    <col min="16144" max="16144" width="10.109375" style="2" customWidth="1"/>
    <col min="16145" max="16145" width="22.109375" style="2" customWidth="1"/>
    <col min="16146" max="16146" width="19.5546875" style="2" customWidth="1"/>
    <col min="16147" max="16147" width="21.88671875" style="2" customWidth="1"/>
    <col min="16148" max="16148" width="16.109375" style="2" customWidth="1"/>
    <col min="16149" max="16149" width="24.109375" style="2" customWidth="1"/>
    <col min="16150" max="16150" width="14" style="2" bestFit="1" customWidth="1"/>
    <col min="16151" max="16384" width="8.88671875" style="2"/>
  </cols>
  <sheetData>
    <row r="1" spans="1:20" ht="36.75" customHeight="1" x14ac:dyDescent="0.25">
      <c r="A1" s="321" t="s">
        <v>0</v>
      </c>
      <c r="B1" s="323" t="s">
        <v>1</v>
      </c>
      <c r="C1" s="312" t="s">
        <v>1065</v>
      </c>
      <c r="D1" s="312" t="s">
        <v>2</v>
      </c>
      <c r="E1" s="312" t="s">
        <v>3</v>
      </c>
      <c r="F1" s="312" t="s">
        <v>4</v>
      </c>
      <c r="G1" s="312" t="s">
        <v>5</v>
      </c>
      <c r="H1" s="312" t="s">
        <v>6</v>
      </c>
      <c r="I1" s="312" t="s">
        <v>609</v>
      </c>
      <c r="J1" s="312" t="s">
        <v>7</v>
      </c>
      <c r="K1" s="323" t="s">
        <v>8</v>
      </c>
      <c r="L1" s="323" t="s">
        <v>9</v>
      </c>
      <c r="M1" s="323" t="s">
        <v>10</v>
      </c>
      <c r="N1" s="318" t="s">
        <v>11</v>
      </c>
      <c r="O1" s="319"/>
      <c r="P1" s="319"/>
      <c r="Q1" s="319"/>
      <c r="R1" s="319"/>
      <c r="S1" s="320"/>
      <c r="T1" s="1"/>
    </row>
    <row r="2" spans="1:20" ht="81" customHeight="1" x14ac:dyDescent="0.25">
      <c r="A2" s="322"/>
      <c r="B2" s="324"/>
      <c r="C2" s="313"/>
      <c r="D2" s="313"/>
      <c r="E2" s="313"/>
      <c r="F2" s="313"/>
      <c r="G2" s="313"/>
      <c r="H2" s="313"/>
      <c r="I2" s="313"/>
      <c r="J2" s="313"/>
      <c r="K2" s="324"/>
      <c r="L2" s="324"/>
      <c r="M2" s="324"/>
      <c r="N2" s="73" t="s">
        <v>12</v>
      </c>
      <c r="O2" s="73" t="s">
        <v>13</v>
      </c>
      <c r="P2" s="73" t="s">
        <v>14</v>
      </c>
      <c r="Q2" s="73" t="s">
        <v>15</v>
      </c>
      <c r="R2" s="73" t="s">
        <v>16</v>
      </c>
      <c r="S2" s="73" t="s">
        <v>17</v>
      </c>
      <c r="T2" s="4" t="s">
        <v>18</v>
      </c>
    </row>
    <row r="3" spans="1:20" ht="53.25" customHeight="1" x14ac:dyDescent="0.25">
      <c r="A3" s="72" t="s">
        <v>19</v>
      </c>
      <c r="B3" s="73" t="s">
        <v>20</v>
      </c>
      <c r="C3" s="178" t="s">
        <v>1066</v>
      </c>
      <c r="D3" s="74" t="s">
        <v>21</v>
      </c>
      <c r="E3" s="74" t="s">
        <v>22</v>
      </c>
      <c r="F3" s="74" t="s">
        <v>23</v>
      </c>
      <c r="G3" s="74" t="s">
        <v>24</v>
      </c>
      <c r="H3" s="74" t="s">
        <v>25</v>
      </c>
      <c r="I3" s="74" t="s">
        <v>610</v>
      </c>
      <c r="J3" s="74" t="s">
        <v>26</v>
      </c>
      <c r="K3" s="73" t="s">
        <v>27</v>
      </c>
      <c r="L3" s="73" t="s">
        <v>28</v>
      </c>
      <c r="M3" s="73" t="s">
        <v>29</v>
      </c>
      <c r="N3" s="73" t="s">
        <v>30</v>
      </c>
      <c r="O3" s="73" t="s">
        <v>31</v>
      </c>
      <c r="P3" s="73" t="s">
        <v>32</v>
      </c>
      <c r="Q3" s="73" t="s">
        <v>33</v>
      </c>
      <c r="R3" s="73" t="s">
        <v>34</v>
      </c>
      <c r="S3" s="73" t="s">
        <v>35</v>
      </c>
      <c r="T3" s="7" t="s">
        <v>36</v>
      </c>
    </row>
    <row r="4" spans="1:20" ht="69.75" customHeight="1" x14ac:dyDescent="0.25">
      <c r="A4" s="72" t="s">
        <v>37</v>
      </c>
      <c r="B4" s="73" t="s">
        <v>38</v>
      </c>
      <c r="C4" s="178" t="s">
        <v>1067</v>
      </c>
      <c r="D4" s="74" t="s">
        <v>39</v>
      </c>
      <c r="E4" s="74" t="s">
        <v>40</v>
      </c>
      <c r="F4" s="74" t="s">
        <v>41</v>
      </c>
      <c r="G4" s="74" t="s">
        <v>42</v>
      </c>
      <c r="H4" s="74" t="s">
        <v>43</v>
      </c>
      <c r="I4" s="74" t="s">
        <v>653</v>
      </c>
      <c r="J4" s="74" t="s">
        <v>44</v>
      </c>
      <c r="K4" s="73" t="s">
        <v>45</v>
      </c>
      <c r="L4" s="73" t="s">
        <v>46</v>
      </c>
      <c r="M4" s="73" t="s">
        <v>47</v>
      </c>
      <c r="N4" s="73" t="s">
        <v>48</v>
      </c>
      <c r="O4" s="73" t="s">
        <v>49</v>
      </c>
      <c r="P4" s="73" t="s">
        <v>50</v>
      </c>
      <c r="Q4" s="73" t="s">
        <v>51</v>
      </c>
      <c r="R4" s="73" t="s">
        <v>52</v>
      </c>
      <c r="S4" s="73" t="s">
        <v>53</v>
      </c>
      <c r="T4" s="7" t="s">
        <v>54</v>
      </c>
    </row>
    <row r="5" spans="1:20" ht="29.25" customHeight="1" x14ac:dyDescent="0.25">
      <c r="A5" s="8">
        <v>1</v>
      </c>
      <c r="B5" s="314">
        <v>2</v>
      </c>
      <c r="C5" s="315"/>
      <c r="D5" s="9">
        <v>3</v>
      </c>
      <c r="E5" s="9">
        <v>4</v>
      </c>
      <c r="F5" s="9">
        <v>5</v>
      </c>
      <c r="G5" s="9">
        <v>6</v>
      </c>
      <c r="H5" s="9">
        <v>7</v>
      </c>
      <c r="I5" s="9">
        <v>8</v>
      </c>
      <c r="J5" s="9">
        <v>9</v>
      </c>
      <c r="K5" s="9">
        <v>10</v>
      </c>
      <c r="L5" s="9">
        <v>11</v>
      </c>
      <c r="M5" s="9">
        <v>12</v>
      </c>
      <c r="N5" s="9">
        <v>13</v>
      </c>
      <c r="O5" s="9">
        <v>14</v>
      </c>
      <c r="P5" s="9">
        <v>15</v>
      </c>
      <c r="Q5" s="9">
        <v>16</v>
      </c>
      <c r="R5" s="9">
        <v>17</v>
      </c>
      <c r="S5" s="9">
        <v>18</v>
      </c>
      <c r="T5" s="91">
        <v>19</v>
      </c>
    </row>
    <row r="6" spans="1:20" ht="21.75" customHeight="1" x14ac:dyDescent="0.25">
      <c r="A6" s="303" t="s">
        <v>351</v>
      </c>
      <c r="B6" s="304"/>
      <c r="C6" s="304"/>
      <c r="D6" s="304"/>
      <c r="E6" s="304"/>
      <c r="F6" s="304"/>
      <c r="G6" s="304"/>
      <c r="H6" s="304"/>
      <c r="I6" s="304"/>
      <c r="J6" s="304"/>
      <c r="K6" s="304"/>
      <c r="L6" s="304"/>
      <c r="M6" s="304"/>
      <c r="N6" s="304"/>
      <c r="O6" s="304"/>
      <c r="P6" s="304"/>
      <c r="Q6" s="304"/>
      <c r="R6" s="304"/>
      <c r="S6" s="304"/>
      <c r="T6" s="305"/>
    </row>
    <row r="7" spans="1:20" ht="20.25" customHeight="1" thickBot="1" x14ac:dyDescent="0.3">
      <c r="A7" s="331" t="s">
        <v>352</v>
      </c>
      <c r="B7" s="332"/>
      <c r="C7" s="332"/>
      <c r="D7" s="332"/>
      <c r="E7" s="332"/>
      <c r="F7" s="332"/>
      <c r="G7" s="332"/>
      <c r="H7" s="332"/>
      <c r="I7" s="332"/>
      <c r="J7" s="332"/>
      <c r="K7" s="332"/>
      <c r="L7" s="332"/>
      <c r="M7" s="332"/>
      <c r="N7" s="332"/>
      <c r="O7" s="332"/>
      <c r="P7" s="332"/>
      <c r="Q7" s="332"/>
      <c r="R7" s="332"/>
      <c r="S7" s="332"/>
      <c r="T7" s="507"/>
    </row>
    <row r="8" spans="1:20" ht="43.2" x14ac:dyDescent="0.25">
      <c r="A8" s="458">
        <v>1</v>
      </c>
      <c r="B8" s="365" t="s">
        <v>344</v>
      </c>
      <c r="C8" s="365" t="s">
        <v>1143</v>
      </c>
      <c r="D8" s="509" t="s">
        <v>345</v>
      </c>
      <c r="E8" s="461" t="s">
        <v>346</v>
      </c>
      <c r="F8" s="463">
        <v>64</v>
      </c>
      <c r="G8" s="464">
        <v>42829</v>
      </c>
      <c r="H8" s="464">
        <v>44776</v>
      </c>
      <c r="I8" s="464" t="s">
        <v>611</v>
      </c>
      <c r="J8" s="90" t="s">
        <v>353</v>
      </c>
      <c r="K8" s="86" t="s">
        <v>128</v>
      </c>
      <c r="L8" s="86" t="s">
        <v>90</v>
      </c>
      <c r="M8" s="465">
        <v>120</v>
      </c>
      <c r="N8" s="508">
        <v>1489666.82</v>
      </c>
      <c r="O8" s="389">
        <v>1266216.8</v>
      </c>
      <c r="P8" s="390">
        <v>0.85</v>
      </c>
      <c r="Q8" s="389">
        <v>193656.68</v>
      </c>
      <c r="R8" s="390">
        <v>0.13</v>
      </c>
      <c r="S8" s="389">
        <v>29793.34</v>
      </c>
      <c r="T8" s="479">
        <v>0.02</v>
      </c>
    </row>
    <row r="9" spans="1:20" ht="46.95" customHeight="1" x14ac:dyDescent="0.25">
      <c r="A9" s="273"/>
      <c r="B9" s="329"/>
      <c r="C9" s="329"/>
      <c r="D9" s="484"/>
      <c r="E9" s="483"/>
      <c r="F9" s="416"/>
      <c r="G9" s="350"/>
      <c r="H9" s="350"/>
      <c r="I9" s="350"/>
      <c r="J9" s="77" t="s">
        <v>347</v>
      </c>
      <c r="K9" s="65" t="s">
        <v>152</v>
      </c>
      <c r="L9" s="65" t="s">
        <v>311</v>
      </c>
      <c r="M9" s="472"/>
      <c r="N9" s="469"/>
      <c r="O9" s="266"/>
      <c r="P9" s="265"/>
      <c r="Q9" s="266"/>
      <c r="R9" s="265"/>
      <c r="S9" s="266"/>
      <c r="T9" s="336"/>
    </row>
    <row r="10" spans="1:20" ht="46.95" customHeight="1" x14ac:dyDescent="0.25">
      <c r="A10" s="274"/>
      <c r="B10" s="271"/>
      <c r="C10" s="271"/>
      <c r="D10" s="478"/>
      <c r="E10" s="462"/>
      <c r="F10" s="417"/>
      <c r="G10" s="300"/>
      <c r="H10" s="300"/>
      <c r="I10" s="300"/>
      <c r="J10" s="77" t="s">
        <v>348</v>
      </c>
      <c r="K10" s="65" t="s">
        <v>128</v>
      </c>
      <c r="L10" s="65" t="s">
        <v>90</v>
      </c>
      <c r="M10" s="466"/>
      <c r="N10" s="470"/>
      <c r="O10" s="253"/>
      <c r="P10" s="255"/>
      <c r="Q10" s="253"/>
      <c r="R10" s="255"/>
      <c r="S10" s="253"/>
      <c r="T10" s="317"/>
    </row>
    <row r="11" spans="1:20" ht="43.95" customHeight="1" x14ac:dyDescent="0.25">
      <c r="A11" s="429">
        <v>2</v>
      </c>
      <c r="B11" s="270" t="s">
        <v>364</v>
      </c>
      <c r="C11" s="270" t="s">
        <v>1144</v>
      </c>
      <c r="D11" s="477" t="s">
        <v>365</v>
      </c>
      <c r="E11" s="445" t="s">
        <v>372</v>
      </c>
      <c r="F11" s="425">
        <v>24</v>
      </c>
      <c r="G11" s="258">
        <v>42838</v>
      </c>
      <c r="H11" s="258">
        <v>43567</v>
      </c>
      <c r="I11" s="277" t="s">
        <v>611</v>
      </c>
      <c r="J11" s="77" t="s">
        <v>368</v>
      </c>
      <c r="K11" s="65" t="s">
        <v>128</v>
      </c>
      <c r="L11" s="65" t="s">
        <v>283</v>
      </c>
      <c r="M11" s="471">
        <v>119</v>
      </c>
      <c r="N11" s="468">
        <v>1475894.96</v>
      </c>
      <c r="O11" s="252">
        <v>1254510.72</v>
      </c>
      <c r="P11" s="254">
        <v>0.85</v>
      </c>
      <c r="Q11" s="252">
        <v>191866.34</v>
      </c>
      <c r="R11" s="254">
        <v>0.13</v>
      </c>
      <c r="S11" s="252">
        <v>29517.9</v>
      </c>
      <c r="T11" s="316">
        <v>0.02</v>
      </c>
    </row>
    <row r="12" spans="1:20" ht="43.95" customHeight="1" x14ac:dyDescent="0.25">
      <c r="A12" s="429"/>
      <c r="B12" s="271"/>
      <c r="C12" s="271"/>
      <c r="D12" s="478"/>
      <c r="E12" s="445"/>
      <c r="F12" s="425"/>
      <c r="G12" s="258"/>
      <c r="H12" s="258"/>
      <c r="I12" s="300"/>
      <c r="J12" s="77" t="s">
        <v>369</v>
      </c>
      <c r="K12" s="65" t="s">
        <v>152</v>
      </c>
      <c r="L12" s="65" t="s">
        <v>199</v>
      </c>
      <c r="M12" s="466"/>
      <c r="N12" s="470"/>
      <c r="O12" s="253"/>
      <c r="P12" s="255"/>
      <c r="Q12" s="253"/>
      <c r="R12" s="255"/>
      <c r="S12" s="253"/>
      <c r="T12" s="317"/>
    </row>
    <row r="13" spans="1:20" ht="67.2" customHeight="1" x14ac:dyDescent="0.25">
      <c r="A13" s="429">
        <v>3</v>
      </c>
      <c r="B13" s="270" t="s">
        <v>366</v>
      </c>
      <c r="C13" s="270" t="s">
        <v>1145</v>
      </c>
      <c r="D13" s="477" t="s">
        <v>367</v>
      </c>
      <c r="E13" s="445" t="s">
        <v>373</v>
      </c>
      <c r="F13" s="425">
        <v>16</v>
      </c>
      <c r="G13" s="258">
        <v>42838</v>
      </c>
      <c r="H13" s="258">
        <v>43324</v>
      </c>
      <c r="I13" s="277" t="s">
        <v>611</v>
      </c>
      <c r="J13" s="77" t="s">
        <v>370</v>
      </c>
      <c r="K13" s="65" t="s">
        <v>152</v>
      </c>
      <c r="L13" s="65" t="s">
        <v>311</v>
      </c>
      <c r="M13" s="471">
        <v>120</v>
      </c>
      <c r="N13" s="468">
        <v>193065.27</v>
      </c>
      <c r="O13" s="252">
        <v>164105.48000000001</v>
      </c>
      <c r="P13" s="254">
        <v>0.85</v>
      </c>
      <c r="Q13" s="252">
        <v>25098.48</v>
      </c>
      <c r="R13" s="254">
        <v>0.13</v>
      </c>
      <c r="S13" s="252">
        <v>3861.31</v>
      </c>
      <c r="T13" s="316">
        <v>0.02</v>
      </c>
    </row>
    <row r="14" spans="1:20" ht="75" customHeight="1" x14ac:dyDescent="0.25">
      <c r="A14" s="429"/>
      <c r="B14" s="271"/>
      <c r="C14" s="271"/>
      <c r="D14" s="478"/>
      <c r="E14" s="445"/>
      <c r="F14" s="425"/>
      <c r="G14" s="258"/>
      <c r="H14" s="258"/>
      <c r="I14" s="300"/>
      <c r="J14" s="77" t="s">
        <v>371</v>
      </c>
      <c r="K14" s="65" t="s">
        <v>128</v>
      </c>
      <c r="L14" s="65" t="s">
        <v>90</v>
      </c>
      <c r="M14" s="466"/>
      <c r="N14" s="470"/>
      <c r="O14" s="253"/>
      <c r="P14" s="255"/>
      <c r="Q14" s="253"/>
      <c r="R14" s="255"/>
      <c r="S14" s="253"/>
      <c r="T14" s="317"/>
    </row>
    <row r="15" spans="1:20" ht="67.2" customHeight="1" x14ac:dyDescent="0.25">
      <c r="A15" s="429">
        <v>4</v>
      </c>
      <c r="B15" s="261" t="s">
        <v>381</v>
      </c>
      <c r="C15" s="270" t="s">
        <v>1146</v>
      </c>
      <c r="D15" s="476" t="s">
        <v>382</v>
      </c>
      <c r="E15" s="445" t="s">
        <v>385</v>
      </c>
      <c r="F15" s="425">
        <v>24</v>
      </c>
      <c r="G15" s="258">
        <v>42845</v>
      </c>
      <c r="H15" s="258">
        <v>43574</v>
      </c>
      <c r="I15" s="277" t="s">
        <v>611</v>
      </c>
      <c r="J15" s="77" t="s">
        <v>383</v>
      </c>
      <c r="K15" s="65" t="s">
        <v>152</v>
      </c>
      <c r="L15" s="65" t="s">
        <v>112</v>
      </c>
      <c r="M15" s="471">
        <v>120</v>
      </c>
      <c r="N15" s="468">
        <v>373179.47</v>
      </c>
      <c r="O15" s="252">
        <v>317202.55</v>
      </c>
      <c r="P15" s="254">
        <v>0.85</v>
      </c>
      <c r="Q15" s="252">
        <v>48513.33</v>
      </c>
      <c r="R15" s="254">
        <v>0.13</v>
      </c>
      <c r="S15" s="252">
        <v>7463.59</v>
      </c>
      <c r="T15" s="316">
        <v>0.02</v>
      </c>
    </row>
    <row r="16" spans="1:20" ht="67.2" customHeight="1" x14ac:dyDescent="0.25">
      <c r="A16" s="429"/>
      <c r="B16" s="261"/>
      <c r="C16" s="271"/>
      <c r="D16" s="476"/>
      <c r="E16" s="445"/>
      <c r="F16" s="425"/>
      <c r="G16" s="258"/>
      <c r="H16" s="258"/>
      <c r="I16" s="300"/>
      <c r="J16" s="77" t="s">
        <v>384</v>
      </c>
      <c r="K16" s="65" t="s">
        <v>128</v>
      </c>
      <c r="L16" s="65" t="s">
        <v>259</v>
      </c>
      <c r="M16" s="466"/>
      <c r="N16" s="470"/>
      <c r="O16" s="253"/>
      <c r="P16" s="255"/>
      <c r="Q16" s="253"/>
      <c r="R16" s="255"/>
      <c r="S16" s="253"/>
      <c r="T16" s="317"/>
    </row>
    <row r="17" spans="1:20" ht="14.4" x14ac:dyDescent="0.25">
      <c r="A17" s="272">
        <v>5</v>
      </c>
      <c r="B17" s="270" t="s">
        <v>403</v>
      </c>
      <c r="C17" s="270" t="s">
        <v>1147</v>
      </c>
      <c r="D17" s="477" t="s">
        <v>404</v>
      </c>
      <c r="E17" s="482" t="s">
        <v>414</v>
      </c>
      <c r="F17" s="415">
        <v>31</v>
      </c>
      <c r="G17" s="277">
        <v>42846</v>
      </c>
      <c r="H17" s="277">
        <v>43789</v>
      </c>
      <c r="I17" s="277" t="s">
        <v>611</v>
      </c>
      <c r="J17" s="77" t="s">
        <v>405</v>
      </c>
      <c r="K17" s="65" t="s">
        <v>128</v>
      </c>
      <c r="L17" s="65" t="s">
        <v>67</v>
      </c>
      <c r="M17" s="471">
        <v>119</v>
      </c>
      <c r="N17" s="468">
        <v>1483009.98</v>
      </c>
      <c r="O17" s="252">
        <v>1260558.48</v>
      </c>
      <c r="P17" s="254">
        <v>0.85</v>
      </c>
      <c r="Q17" s="252">
        <v>192791.3</v>
      </c>
      <c r="R17" s="254">
        <v>0.13</v>
      </c>
      <c r="S17" s="252">
        <v>29660.2</v>
      </c>
      <c r="T17" s="316">
        <v>0.02</v>
      </c>
    </row>
    <row r="18" spans="1:20" ht="14.4" x14ac:dyDescent="0.25">
      <c r="A18" s="273"/>
      <c r="B18" s="329"/>
      <c r="C18" s="329"/>
      <c r="D18" s="484"/>
      <c r="E18" s="483"/>
      <c r="F18" s="416"/>
      <c r="G18" s="350"/>
      <c r="H18" s="350"/>
      <c r="I18" s="350"/>
      <c r="J18" s="77" t="s">
        <v>406</v>
      </c>
      <c r="K18" s="65" t="s">
        <v>152</v>
      </c>
      <c r="L18" s="65" t="s">
        <v>409</v>
      </c>
      <c r="M18" s="472"/>
      <c r="N18" s="469"/>
      <c r="O18" s="266"/>
      <c r="P18" s="265"/>
      <c r="Q18" s="266"/>
      <c r="R18" s="265"/>
      <c r="S18" s="266"/>
      <c r="T18" s="336"/>
    </row>
    <row r="19" spans="1:20" ht="28.8" x14ac:dyDescent="0.25">
      <c r="A19" s="273"/>
      <c r="B19" s="329"/>
      <c r="C19" s="329"/>
      <c r="D19" s="484"/>
      <c r="E19" s="483"/>
      <c r="F19" s="416"/>
      <c r="G19" s="350"/>
      <c r="H19" s="350"/>
      <c r="I19" s="350"/>
      <c r="J19" s="77" t="s">
        <v>407</v>
      </c>
      <c r="K19" s="65" t="s">
        <v>128</v>
      </c>
      <c r="L19" s="65" t="s">
        <v>67</v>
      </c>
      <c r="M19" s="472"/>
      <c r="N19" s="469"/>
      <c r="O19" s="266"/>
      <c r="P19" s="265"/>
      <c r="Q19" s="266"/>
      <c r="R19" s="265"/>
      <c r="S19" s="266"/>
      <c r="T19" s="336"/>
    </row>
    <row r="20" spans="1:20" ht="28.8" x14ac:dyDescent="0.25">
      <c r="A20" s="274"/>
      <c r="B20" s="271"/>
      <c r="C20" s="271"/>
      <c r="D20" s="478"/>
      <c r="E20" s="462"/>
      <c r="F20" s="417"/>
      <c r="G20" s="300"/>
      <c r="H20" s="300"/>
      <c r="I20" s="300"/>
      <c r="J20" s="77" t="s">
        <v>408</v>
      </c>
      <c r="K20" s="65" t="s">
        <v>152</v>
      </c>
      <c r="L20" s="65" t="s">
        <v>409</v>
      </c>
      <c r="M20" s="466"/>
      <c r="N20" s="470"/>
      <c r="O20" s="253"/>
      <c r="P20" s="255"/>
      <c r="Q20" s="253"/>
      <c r="R20" s="255"/>
      <c r="S20" s="253"/>
      <c r="T20" s="317"/>
    </row>
    <row r="21" spans="1:20" ht="58.95" customHeight="1" x14ac:dyDescent="0.25">
      <c r="A21" s="429">
        <v>6</v>
      </c>
      <c r="B21" s="270" t="s">
        <v>420</v>
      </c>
      <c r="C21" s="270" t="s">
        <v>1148</v>
      </c>
      <c r="D21" s="477" t="s">
        <v>421</v>
      </c>
      <c r="E21" s="445" t="s">
        <v>423</v>
      </c>
      <c r="F21" s="425">
        <v>24</v>
      </c>
      <c r="G21" s="277">
        <v>42851</v>
      </c>
      <c r="H21" s="277">
        <v>43580</v>
      </c>
      <c r="I21" s="277" t="s">
        <v>611</v>
      </c>
      <c r="J21" s="77" t="s">
        <v>422</v>
      </c>
      <c r="K21" s="65" t="s">
        <v>152</v>
      </c>
      <c r="L21" s="65" t="s">
        <v>74</v>
      </c>
      <c r="M21" s="471">
        <v>120</v>
      </c>
      <c r="N21" s="468">
        <v>347854.79</v>
      </c>
      <c r="O21" s="252">
        <v>295676.57</v>
      </c>
      <c r="P21" s="254">
        <v>0.85</v>
      </c>
      <c r="Q21" s="252">
        <v>45221.13</v>
      </c>
      <c r="R21" s="254">
        <v>0.13</v>
      </c>
      <c r="S21" s="252">
        <v>6957.09</v>
      </c>
      <c r="T21" s="316">
        <v>0.02</v>
      </c>
    </row>
    <row r="22" spans="1:20" ht="58.95" customHeight="1" x14ac:dyDescent="0.25">
      <c r="A22" s="272"/>
      <c r="B22" s="329"/>
      <c r="C22" s="271"/>
      <c r="D22" s="484"/>
      <c r="E22" s="482"/>
      <c r="F22" s="415"/>
      <c r="G22" s="350"/>
      <c r="H22" s="350"/>
      <c r="I22" s="300"/>
      <c r="J22" s="71" t="s">
        <v>210</v>
      </c>
      <c r="K22" s="69" t="s">
        <v>128</v>
      </c>
      <c r="L22" s="69" t="s">
        <v>67</v>
      </c>
      <c r="M22" s="472"/>
      <c r="N22" s="469"/>
      <c r="O22" s="266"/>
      <c r="P22" s="265"/>
      <c r="Q22" s="266"/>
      <c r="R22" s="265"/>
      <c r="S22" s="266"/>
      <c r="T22" s="336"/>
    </row>
    <row r="23" spans="1:20" s="51" customFormat="1" ht="30.6" customHeight="1" x14ac:dyDescent="0.25">
      <c r="A23" s="429">
        <v>7</v>
      </c>
      <c r="B23" s="270" t="s">
        <v>424</v>
      </c>
      <c r="C23" s="270" t="s">
        <v>1149</v>
      </c>
      <c r="D23" s="477" t="s">
        <v>425</v>
      </c>
      <c r="E23" s="445" t="s">
        <v>430</v>
      </c>
      <c r="F23" s="425">
        <v>24</v>
      </c>
      <c r="G23" s="258">
        <v>42852</v>
      </c>
      <c r="H23" s="258">
        <v>43581</v>
      </c>
      <c r="I23" s="277" t="s">
        <v>611</v>
      </c>
      <c r="J23" s="16" t="s">
        <v>426</v>
      </c>
      <c r="K23" s="65" t="s">
        <v>128</v>
      </c>
      <c r="L23" s="65" t="s">
        <v>103</v>
      </c>
      <c r="M23" s="442">
        <v>120</v>
      </c>
      <c r="N23" s="432">
        <v>994896.64</v>
      </c>
      <c r="O23" s="398">
        <v>845662.15</v>
      </c>
      <c r="P23" s="399">
        <v>0.85</v>
      </c>
      <c r="Q23" s="398">
        <v>129336.56</v>
      </c>
      <c r="R23" s="399">
        <v>0.13</v>
      </c>
      <c r="S23" s="398">
        <v>19897.93</v>
      </c>
      <c r="T23" s="430">
        <v>0.02</v>
      </c>
    </row>
    <row r="24" spans="1:20" s="51" customFormat="1" ht="30.6" customHeight="1" x14ac:dyDescent="0.25">
      <c r="A24" s="429"/>
      <c r="B24" s="329"/>
      <c r="C24" s="329"/>
      <c r="D24" s="484"/>
      <c r="E24" s="445"/>
      <c r="F24" s="425"/>
      <c r="G24" s="258"/>
      <c r="H24" s="258"/>
      <c r="I24" s="350"/>
      <c r="J24" s="16" t="s">
        <v>427</v>
      </c>
      <c r="K24" s="65" t="s">
        <v>152</v>
      </c>
      <c r="L24" s="65" t="s">
        <v>199</v>
      </c>
      <c r="M24" s="442"/>
      <c r="N24" s="432"/>
      <c r="O24" s="398"/>
      <c r="P24" s="399"/>
      <c r="Q24" s="398"/>
      <c r="R24" s="399"/>
      <c r="S24" s="398"/>
      <c r="T24" s="430"/>
    </row>
    <row r="25" spans="1:20" s="51" customFormat="1" ht="43.2" x14ac:dyDescent="0.25">
      <c r="A25" s="429"/>
      <c r="B25" s="329"/>
      <c r="C25" s="329"/>
      <c r="D25" s="484"/>
      <c r="E25" s="445"/>
      <c r="F25" s="425"/>
      <c r="G25" s="258"/>
      <c r="H25" s="258"/>
      <c r="I25" s="350"/>
      <c r="J25" s="16" t="s">
        <v>428</v>
      </c>
      <c r="K25" s="65" t="s">
        <v>152</v>
      </c>
      <c r="L25" s="65" t="s">
        <v>164</v>
      </c>
      <c r="M25" s="442"/>
      <c r="N25" s="432"/>
      <c r="O25" s="398"/>
      <c r="P25" s="399"/>
      <c r="Q25" s="398"/>
      <c r="R25" s="399"/>
      <c r="S25" s="398"/>
      <c r="T25" s="430"/>
    </row>
    <row r="26" spans="1:20" s="51" customFormat="1" ht="30.6" customHeight="1" x14ac:dyDescent="0.25">
      <c r="A26" s="429"/>
      <c r="B26" s="271"/>
      <c r="C26" s="271"/>
      <c r="D26" s="478"/>
      <c r="E26" s="445"/>
      <c r="F26" s="425"/>
      <c r="G26" s="258"/>
      <c r="H26" s="258"/>
      <c r="I26" s="300"/>
      <c r="J26" s="16" t="s">
        <v>429</v>
      </c>
      <c r="K26" s="65" t="s">
        <v>152</v>
      </c>
      <c r="L26" s="65" t="s">
        <v>164</v>
      </c>
      <c r="M26" s="442"/>
      <c r="N26" s="432"/>
      <c r="O26" s="398"/>
      <c r="P26" s="399"/>
      <c r="Q26" s="398"/>
      <c r="R26" s="399"/>
      <c r="S26" s="398"/>
      <c r="T26" s="430"/>
    </row>
    <row r="27" spans="1:20" s="51" customFormat="1" ht="46.95" customHeight="1" x14ac:dyDescent="0.25">
      <c r="A27" s="429">
        <v>8</v>
      </c>
      <c r="B27" s="261" t="s">
        <v>464</v>
      </c>
      <c r="C27" s="270" t="s">
        <v>1150</v>
      </c>
      <c r="D27" s="476" t="s">
        <v>465</v>
      </c>
      <c r="E27" s="445" t="s">
        <v>468</v>
      </c>
      <c r="F27" s="449">
        <v>32</v>
      </c>
      <c r="G27" s="259">
        <v>42866</v>
      </c>
      <c r="H27" s="259">
        <v>43840</v>
      </c>
      <c r="I27" s="277" t="s">
        <v>611</v>
      </c>
      <c r="J27" s="16" t="s">
        <v>467</v>
      </c>
      <c r="K27" s="65" t="s">
        <v>152</v>
      </c>
      <c r="L27" s="65" t="s">
        <v>160</v>
      </c>
      <c r="M27" s="471">
        <v>119</v>
      </c>
      <c r="N27" s="468">
        <v>1441974.96</v>
      </c>
      <c r="O27" s="252">
        <v>1225678.72</v>
      </c>
      <c r="P27" s="254">
        <v>0.85</v>
      </c>
      <c r="Q27" s="252">
        <v>187456.74</v>
      </c>
      <c r="R27" s="254">
        <v>0.13</v>
      </c>
      <c r="S27" s="252">
        <v>28839.5</v>
      </c>
      <c r="T27" s="316">
        <v>0.02</v>
      </c>
    </row>
    <row r="28" spans="1:20" s="51" customFormat="1" ht="46.95" customHeight="1" x14ac:dyDescent="0.25">
      <c r="A28" s="429"/>
      <c r="B28" s="261"/>
      <c r="C28" s="271"/>
      <c r="D28" s="476"/>
      <c r="E28" s="445"/>
      <c r="F28" s="449"/>
      <c r="G28" s="259"/>
      <c r="H28" s="259"/>
      <c r="I28" s="300"/>
      <c r="J28" s="16" t="s">
        <v>466</v>
      </c>
      <c r="K28" s="65" t="s">
        <v>128</v>
      </c>
      <c r="L28" s="65" t="s">
        <v>90</v>
      </c>
      <c r="M28" s="466"/>
      <c r="N28" s="470"/>
      <c r="O28" s="253"/>
      <c r="P28" s="255"/>
      <c r="Q28" s="253"/>
      <c r="R28" s="255"/>
      <c r="S28" s="253"/>
      <c r="T28" s="317"/>
    </row>
    <row r="29" spans="1:20" s="51" customFormat="1" ht="65.400000000000006" customHeight="1" x14ac:dyDescent="0.25">
      <c r="A29" s="272">
        <v>9</v>
      </c>
      <c r="B29" s="270" t="s">
        <v>501</v>
      </c>
      <c r="C29" s="270" t="s">
        <v>1151</v>
      </c>
      <c r="D29" s="477" t="s">
        <v>502</v>
      </c>
      <c r="E29" s="482" t="s">
        <v>504</v>
      </c>
      <c r="F29" s="415">
        <v>24</v>
      </c>
      <c r="G29" s="277">
        <v>42875</v>
      </c>
      <c r="H29" s="341">
        <v>43604</v>
      </c>
      <c r="I29" s="341" t="s">
        <v>611</v>
      </c>
      <c r="J29" s="16" t="s">
        <v>503</v>
      </c>
      <c r="K29" s="115" t="s">
        <v>128</v>
      </c>
      <c r="L29" s="115" t="s">
        <v>259</v>
      </c>
      <c r="M29" s="471">
        <v>119</v>
      </c>
      <c r="N29" s="409">
        <v>440393.19</v>
      </c>
      <c r="O29" s="252">
        <v>374334.2</v>
      </c>
      <c r="P29" s="254">
        <v>0.85</v>
      </c>
      <c r="Q29" s="252">
        <v>57246.73</v>
      </c>
      <c r="R29" s="254">
        <v>0.13</v>
      </c>
      <c r="S29" s="252">
        <v>8812.26</v>
      </c>
      <c r="T29" s="316">
        <v>0.02</v>
      </c>
    </row>
    <row r="30" spans="1:20" s="51" customFormat="1" ht="65.400000000000006" customHeight="1" x14ac:dyDescent="0.25">
      <c r="A30" s="273"/>
      <c r="B30" s="329"/>
      <c r="C30" s="329"/>
      <c r="D30" s="484"/>
      <c r="E30" s="483"/>
      <c r="F30" s="416"/>
      <c r="G30" s="350"/>
      <c r="H30" s="394"/>
      <c r="I30" s="394"/>
      <c r="J30" s="16" t="s">
        <v>710</v>
      </c>
      <c r="K30" s="115" t="s">
        <v>152</v>
      </c>
      <c r="L30" s="115" t="s">
        <v>112</v>
      </c>
      <c r="M30" s="472"/>
      <c r="N30" s="410"/>
      <c r="O30" s="266"/>
      <c r="P30" s="265"/>
      <c r="Q30" s="266"/>
      <c r="R30" s="265"/>
      <c r="S30" s="266"/>
      <c r="T30" s="336"/>
    </row>
    <row r="31" spans="1:20" s="51" customFormat="1" ht="65.400000000000006" customHeight="1" x14ac:dyDescent="0.25">
      <c r="A31" s="274"/>
      <c r="B31" s="271"/>
      <c r="C31" s="271"/>
      <c r="D31" s="478"/>
      <c r="E31" s="462"/>
      <c r="F31" s="417"/>
      <c r="G31" s="300"/>
      <c r="H31" s="348"/>
      <c r="I31" s="348"/>
      <c r="J31" s="16" t="s">
        <v>686</v>
      </c>
      <c r="K31" s="115" t="s">
        <v>152</v>
      </c>
      <c r="L31" s="115" t="s">
        <v>112</v>
      </c>
      <c r="M31" s="466"/>
      <c r="N31" s="411"/>
      <c r="O31" s="253"/>
      <c r="P31" s="255"/>
      <c r="Q31" s="253"/>
      <c r="R31" s="255"/>
      <c r="S31" s="253"/>
      <c r="T31" s="317"/>
    </row>
    <row r="32" spans="1:20" s="51" customFormat="1" ht="57.6" x14ac:dyDescent="0.25">
      <c r="A32" s="429">
        <v>10</v>
      </c>
      <c r="B32" s="261" t="s">
        <v>520</v>
      </c>
      <c r="C32" s="270" t="s">
        <v>1152</v>
      </c>
      <c r="D32" s="476" t="s">
        <v>521</v>
      </c>
      <c r="E32" s="445" t="s">
        <v>530</v>
      </c>
      <c r="F32" s="425">
        <v>18</v>
      </c>
      <c r="G32" s="258">
        <v>42893</v>
      </c>
      <c r="H32" s="258">
        <v>43440</v>
      </c>
      <c r="I32" s="277" t="s">
        <v>611</v>
      </c>
      <c r="J32" s="16" t="s">
        <v>522</v>
      </c>
      <c r="K32" s="65" t="s">
        <v>152</v>
      </c>
      <c r="L32" s="65" t="s">
        <v>126</v>
      </c>
      <c r="M32" s="471">
        <v>120</v>
      </c>
      <c r="N32" s="468">
        <v>145020.62</v>
      </c>
      <c r="O32" s="252">
        <v>123267.52</v>
      </c>
      <c r="P32" s="254">
        <v>0.85</v>
      </c>
      <c r="Q32" s="252">
        <v>18852.689999999999</v>
      </c>
      <c r="R32" s="254">
        <v>0.13</v>
      </c>
      <c r="S32" s="252">
        <v>2900.41</v>
      </c>
      <c r="T32" s="316">
        <v>0.02</v>
      </c>
    </row>
    <row r="33" spans="1:20" s="51" customFormat="1" ht="55.95" customHeight="1" x14ac:dyDescent="0.25">
      <c r="A33" s="429"/>
      <c r="B33" s="261"/>
      <c r="C33" s="329"/>
      <c r="D33" s="476"/>
      <c r="E33" s="445"/>
      <c r="F33" s="425"/>
      <c r="G33" s="258"/>
      <c r="H33" s="258"/>
      <c r="I33" s="350"/>
      <c r="J33" s="16" t="s">
        <v>523</v>
      </c>
      <c r="K33" s="65" t="s">
        <v>128</v>
      </c>
      <c r="L33" s="65" t="s">
        <v>283</v>
      </c>
      <c r="M33" s="472"/>
      <c r="N33" s="469"/>
      <c r="O33" s="266"/>
      <c r="P33" s="265"/>
      <c r="Q33" s="266"/>
      <c r="R33" s="265"/>
      <c r="S33" s="266"/>
      <c r="T33" s="336"/>
    </row>
    <row r="34" spans="1:20" s="51" customFormat="1" ht="43.2" x14ac:dyDescent="0.25">
      <c r="A34" s="429"/>
      <c r="B34" s="261"/>
      <c r="C34" s="271"/>
      <c r="D34" s="476"/>
      <c r="E34" s="445"/>
      <c r="F34" s="425"/>
      <c r="G34" s="258"/>
      <c r="H34" s="258"/>
      <c r="I34" s="300"/>
      <c r="J34" s="16" t="s">
        <v>524</v>
      </c>
      <c r="K34" s="65" t="s">
        <v>152</v>
      </c>
      <c r="L34" s="65" t="s">
        <v>126</v>
      </c>
      <c r="M34" s="466"/>
      <c r="N34" s="470"/>
      <c r="O34" s="253"/>
      <c r="P34" s="255"/>
      <c r="Q34" s="253"/>
      <c r="R34" s="255"/>
      <c r="S34" s="253"/>
      <c r="T34" s="317"/>
    </row>
    <row r="35" spans="1:20" s="51" customFormat="1" ht="28.8" x14ac:dyDescent="0.25">
      <c r="A35" s="429">
        <v>11</v>
      </c>
      <c r="B35" s="261" t="s">
        <v>519</v>
      </c>
      <c r="C35" s="270" t="s">
        <v>1153</v>
      </c>
      <c r="D35" s="476" t="s">
        <v>525</v>
      </c>
      <c r="E35" s="445" t="s">
        <v>531</v>
      </c>
      <c r="F35" s="425">
        <v>18</v>
      </c>
      <c r="G35" s="258">
        <v>42894</v>
      </c>
      <c r="H35" s="258">
        <v>43441</v>
      </c>
      <c r="I35" s="277" t="s">
        <v>611</v>
      </c>
      <c r="J35" s="16" t="s">
        <v>526</v>
      </c>
      <c r="K35" s="65" t="s">
        <v>128</v>
      </c>
      <c r="L35" s="65" t="s">
        <v>90</v>
      </c>
      <c r="M35" s="471">
        <v>120</v>
      </c>
      <c r="N35" s="468">
        <v>372178.65</v>
      </c>
      <c r="O35" s="252">
        <v>316351.84000000003</v>
      </c>
      <c r="P35" s="254">
        <v>0.85</v>
      </c>
      <c r="Q35" s="252">
        <v>48383.23</v>
      </c>
      <c r="R35" s="254">
        <v>0.13</v>
      </c>
      <c r="S35" s="252">
        <v>7443.58</v>
      </c>
      <c r="T35" s="316">
        <v>0.02</v>
      </c>
    </row>
    <row r="36" spans="1:20" s="51" customFormat="1" ht="28.8" x14ac:dyDescent="0.25">
      <c r="A36" s="429"/>
      <c r="B36" s="261"/>
      <c r="C36" s="329"/>
      <c r="D36" s="476"/>
      <c r="E36" s="445"/>
      <c r="F36" s="425"/>
      <c r="G36" s="258"/>
      <c r="H36" s="258"/>
      <c r="I36" s="350"/>
      <c r="J36" s="16" t="s">
        <v>527</v>
      </c>
      <c r="K36" s="65" t="s">
        <v>128</v>
      </c>
      <c r="L36" s="65" t="s">
        <v>90</v>
      </c>
      <c r="M36" s="472"/>
      <c r="N36" s="469"/>
      <c r="O36" s="266"/>
      <c r="P36" s="265"/>
      <c r="Q36" s="266"/>
      <c r="R36" s="265"/>
      <c r="S36" s="266"/>
      <c r="T36" s="336"/>
    </row>
    <row r="37" spans="1:20" s="51" customFormat="1" ht="43.2" x14ac:dyDescent="0.25">
      <c r="A37" s="429"/>
      <c r="B37" s="261"/>
      <c r="C37" s="329"/>
      <c r="D37" s="476"/>
      <c r="E37" s="445"/>
      <c r="F37" s="425"/>
      <c r="G37" s="258"/>
      <c r="H37" s="258"/>
      <c r="I37" s="350"/>
      <c r="J37" s="16" t="s">
        <v>528</v>
      </c>
      <c r="K37" s="65" t="s">
        <v>128</v>
      </c>
      <c r="L37" s="65" t="s">
        <v>90</v>
      </c>
      <c r="M37" s="472"/>
      <c r="N37" s="469"/>
      <c r="O37" s="266"/>
      <c r="P37" s="265"/>
      <c r="Q37" s="266"/>
      <c r="R37" s="265"/>
      <c r="S37" s="266"/>
      <c r="T37" s="336"/>
    </row>
    <row r="38" spans="1:20" s="51" customFormat="1" ht="28.8" x14ac:dyDescent="0.25">
      <c r="A38" s="429"/>
      <c r="B38" s="261"/>
      <c r="C38" s="329"/>
      <c r="D38" s="476"/>
      <c r="E38" s="445"/>
      <c r="F38" s="425"/>
      <c r="G38" s="258"/>
      <c r="H38" s="258"/>
      <c r="I38" s="350"/>
      <c r="J38" s="16" t="s">
        <v>310</v>
      </c>
      <c r="K38" s="65" t="s">
        <v>152</v>
      </c>
      <c r="L38" s="65" t="s">
        <v>311</v>
      </c>
      <c r="M38" s="472"/>
      <c r="N38" s="469"/>
      <c r="O38" s="266"/>
      <c r="P38" s="265"/>
      <c r="Q38" s="266"/>
      <c r="R38" s="265"/>
      <c r="S38" s="266"/>
      <c r="T38" s="336"/>
    </row>
    <row r="39" spans="1:20" s="51" customFormat="1" ht="14.4" x14ac:dyDescent="0.25">
      <c r="A39" s="429"/>
      <c r="B39" s="261"/>
      <c r="C39" s="271"/>
      <c r="D39" s="476"/>
      <c r="E39" s="445"/>
      <c r="F39" s="425"/>
      <c r="G39" s="258"/>
      <c r="H39" s="258"/>
      <c r="I39" s="300"/>
      <c r="J39" s="16" t="s">
        <v>529</v>
      </c>
      <c r="K39" s="65" t="s">
        <v>152</v>
      </c>
      <c r="L39" s="65" t="s">
        <v>311</v>
      </c>
      <c r="M39" s="466"/>
      <c r="N39" s="470"/>
      <c r="O39" s="253"/>
      <c r="P39" s="255"/>
      <c r="Q39" s="253"/>
      <c r="R39" s="255"/>
      <c r="S39" s="253"/>
      <c r="T39" s="317"/>
    </row>
    <row r="40" spans="1:20" s="51" customFormat="1" ht="108" customHeight="1" x14ac:dyDescent="0.25">
      <c r="A40" s="429">
        <v>12</v>
      </c>
      <c r="B40" s="261" t="s">
        <v>557</v>
      </c>
      <c r="C40" s="270" t="s">
        <v>1154</v>
      </c>
      <c r="D40" s="398" t="s">
        <v>558</v>
      </c>
      <c r="E40" s="445" t="s">
        <v>561</v>
      </c>
      <c r="F40" s="425">
        <v>16</v>
      </c>
      <c r="G40" s="258">
        <v>42906</v>
      </c>
      <c r="H40" s="258">
        <v>43392</v>
      </c>
      <c r="I40" s="341" t="s">
        <v>611</v>
      </c>
      <c r="J40" s="16" t="s">
        <v>559</v>
      </c>
      <c r="K40" s="65" t="s">
        <v>128</v>
      </c>
      <c r="L40" s="65" t="s">
        <v>259</v>
      </c>
      <c r="M40" s="471">
        <v>119</v>
      </c>
      <c r="N40" s="468">
        <v>299325.65999999997</v>
      </c>
      <c r="O40" s="252">
        <v>254426.81</v>
      </c>
      <c r="P40" s="254">
        <v>0.85</v>
      </c>
      <c r="Q40" s="252">
        <v>38912.339999999997</v>
      </c>
      <c r="R40" s="254">
        <v>0.13</v>
      </c>
      <c r="S40" s="252">
        <v>5986.51</v>
      </c>
      <c r="T40" s="316">
        <v>0.02</v>
      </c>
    </row>
    <row r="41" spans="1:20" s="51" customFormat="1" ht="110.4" customHeight="1" x14ac:dyDescent="0.25">
      <c r="A41" s="429"/>
      <c r="B41" s="261"/>
      <c r="C41" s="271"/>
      <c r="D41" s="398"/>
      <c r="E41" s="445"/>
      <c r="F41" s="425"/>
      <c r="G41" s="258"/>
      <c r="H41" s="258"/>
      <c r="I41" s="348"/>
      <c r="J41" s="16" t="s">
        <v>560</v>
      </c>
      <c r="K41" s="65" t="s">
        <v>152</v>
      </c>
      <c r="L41" s="65" t="s">
        <v>199</v>
      </c>
      <c r="M41" s="466"/>
      <c r="N41" s="470"/>
      <c r="O41" s="253"/>
      <c r="P41" s="255"/>
      <c r="Q41" s="253"/>
      <c r="R41" s="255"/>
      <c r="S41" s="253"/>
      <c r="T41" s="317"/>
    </row>
    <row r="42" spans="1:20" s="51" customFormat="1" ht="73.95" customHeight="1" x14ac:dyDescent="0.25">
      <c r="A42" s="429">
        <v>13</v>
      </c>
      <c r="B42" s="261" t="s">
        <v>621</v>
      </c>
      <c r="C42" s="270" t="s">
        <v>1155</v>
      </c>
      <c r="D42" s="398" t="s">
        <v>622</v>
      </c>
      <c r="E42" s="445" t="s">
        <v>640</v>
      </c>
      <c r="F42" s="425">
        <v>24</v>
      </c>
      <c r="G42" s="258" t="s">
        <v>616</v>
      </c>
      <c r="H42" s="258" t="s">
        <v>617</v>
      </c>
      <c r="I42" s="258" t="s">
        <v>611</v>
      </c>
      <c r="J42" s="16" t="s">
        <v>623</v>
      </c>
      <c r="K42" s="65" t="s">
        <v>152</v>
      </c>
      <c r="L42" s="65" t="s">
        <v>311</v>
      </c>
      <c r="M42" s="471">
        <v>119</v>
      </c>
      <c r="N42" s="468">
        <v>427222.06</v>
      </c>
      <c r="O42" s="252">
        <v>363138.74</v>
      </c>
      <c r="P42" s="254">
        <v>0.85</v>
      </c>
      <c r="Q42" s="252">
        <v>55538.87</v>
      </c>
      <c r="R42" s="254">
        <v>0.13</v>
      </c>
      <c r="S42" s="252">
        <v>8544.4500000000007</v>
      </c>
      <c r="T42" s="316">
        <v>0.02</v>
      </c>
    </row>
    <row r="43" spans="1:20" s="51" customFormat="1" ht="73.95" customHeight="1" x14ac:dyDescent="0.25">
      <c r="A43" s="429"/>
      <c r="B43" s="261"/>
      <c r="C43" s="271"/>
      <c r="D43" s="398"/>
      <c r="E43" s="445"/>
      <c r="F43" s="425"/>
      <c r="G43" s="258"/>
      <c r="H43" s="258"/>
      <c r="I43" s="258"/>
      <c r="J43" s="16" t="s">
        <v>624</v>
      </c>
      <c r="K43" s="65" t="s">
        <v>128</v>
      </c>
      <c r="L43" s="65" t="s">
        <v>90</v>
      </c>
      <c r="M43" s="466"/>
      <c r="N43" s="470"/>
      <c r="O43" s="253"/>
      <c r="P43" s="255"/>
      <c r="Q43" s="253"/>
      <c r="R43" s="255"/>
      <c r="S43" s="253"/>
      <c r="T43" s="317"/>
    </row>
    <row r="44" spans="1:20" s="51" customFormat="1" ht="43.2" x14ac:dyDescent="0.25">
      <c r="A44" s="429">
        <v>14</v>
      </c>
      <c r="B44" s="261" t="s">
        <v>625</v>
      </c>
      <c r="C44" s="270" t="s">
        <v>1156</v>
      </c>
      <c r="D44" s="398" t="s">
        <v>627</v>
      </c>
      <c r="E44" s="445" t="s">
        <v>641</v>
      </c>
      <c r="F44" s="425">
        <v>24</v>
      </c>
      <c r="G44" s="258" t="s">
        <v>629</v>
      </c>
      <c r="H44" s="258" t="s">
        <v>630</v>
      </c>
      <c r="I44" s="258" t="s">
        <v>611</v>
      </c>
      <c r="J44" s="16" t="s">
        <v>631</v>
      </c>
      <c r="K44" s="65" t="s">
        <v>128</v>
      </c>
      <c r="L44" s="65" t="s">
        <v>90</v>
      </c>
      <c r="M44" s="471">
        <v>119</v>
      </c>
      <c r="N44" s="468">
        <v>735766.45</v>
      </c>
      <c r="O44" s="252">
        <v>625401.46</v>
      </c>
      <c r="P44" s="254">
        <v>0.85</v>
      </c>
      <c r="Q44" s="252">
        <v>95649.63</v>
      </c>
      <c r="R44" s="254">
        <v>0.13</v>
      </c>
      <c r="S44" s="252">
        <v>14715.36</v>
      </c>
      <c r="T44" s="316">
        <v>0.02</v>
      </c>
    </row>
    <row r="45" spans="1:20" s="51" customFormat="1" ht="14.4" x14ac:dyDescent="0.25">
      <c r="A45" s="429"/>
      <c r="B45" s="261"/>
      <c r="C45" s="329"/>
      <c r="D45" s="398"/>
      <c r="E45" s="445"/>
      <c r="F45" s="425"/>
      <c r="G45" s="258"/>
      <c r="H45" s="258"/>
      <c r="I45" s="258"/>
      <c r="J45" s="16" t="s">
        <v>637</v>
      </c>
      <c r="K45" s="65" t="s">
        <v>152</v>
      </c>
      <c r="L45" s="65" t="s">
        <v>160</v>
      </c>
      <c r="M45" s="472"/>
      <c r="N45" s="469"/>
      <c r="O45" s="266"/>
      <c r="P45" s="265"/>
      <c r="Q45" s="266"/>
      <c r="R45" s="265"/>
      <c r="S45" s="266"/>
      <c r="T45" s="336"/>
    </row>
    <row r="46" spans="1:20" s="51" customFormat="1" ht="14.4" x14ac:dyDescent="0.25">
      <c r="A46" s="429"/>
      <c r="B46" s="261"/>
      <c r="C46" s="329"/>
      <c r="D46" s="398"/>
      <c r="E46" s="445"/>
      <c r="F46" s="425"/>
      <c r="G46" s="258"/>
      <c r="H46" s="258"/>
      <c r="I46" s="258"/>
      <c r="J46" s="16" t="s">
        <v>638</v>
      </c>
      <c r="K46" s="65" t="s">
        <v>128</v>
      </c>
      <c r="L46" s="65" t="s">
        <v>162</v>
      </c>
      <c r="M46" s="472"/>
      <c r="N46" s="469"/>
      <c r="O46" s="266"/>
      <c r="P46" s="265"/>
      <c r="Q46" s="266"/>
      <c r="R46" s="265"/>
      <c r="S46" s="266"/>
      <c r="T46" s="336"/>
    </row>
    <row r="47" spans="1:20" s="51" customFormat="1" ht="43.2" x14ac:dyDescent="0.25">
      <c r="A47" s="429"/>
      <c r="B47" s="261"/>
      <c r="C47" s="271"/>
      <c r="D47" s="398"/>
      <c r="E47" s="445"/>
      <c r="F47" s="425"/>
      <c r="G47" s="258"/>
      <c r="H47" s="258"/>
      <c r="I47" s="258"/>
      <c r="J47" s="16" t="s">
        <v>632</v>
      </c>
      <c r="K47" s="65" t="s">
        <v>152</v>
      </c>
      <c r="L47" s="65" t="s">
        <v>112</v>
      </c>
      <c r="M47" s="466"/>
      <c r="N47" s="470"/>
      <c r="O47" s="253"/>
      <c r="P47" s="255"/>
      <c r="Q47" s="253"/>
      <c r="R47" s="255"/>
      <c r="S47" s="253"/>
      <c r="T47" s="317"/>
    </row>
    <row r="48" spans="1:20" s="51" customFormat="1" ht="57.6" x14ac:dyDescent="0.25">
      <c r="A48" s="429">
        <v>15</v>
      </c>
      <c r="B48" s="261" t="s">
        <v>626</v>
      </c>
      <c r="C48" s="270" t="s">
        <v>1157</v>
      </c>
      <c r="D48" s="398" t="s">
        <v>628</v>
      </c>
      <c r="E48" s="445" t="s">
        <v>642</v>
      </c>
      <c r="F48" s="425">
        <v>27</v>
      </c>
      <c r="G48" s="258" t="s">
        <v>629</v>
      </c>
      <c r="H48" s="258">
        <v>43791</v>
      </c>
      <c r="I48" s="258" t="s">
        <v>611</v>
      </c>
      <c r="J48" s="16" t="s">
        <v>633</v>
      </c>
      <c r="K48" s="65" t="s">
        <v>128</v>
      </c>
      <c r="L48" s="65" t="s">
        <v>90</v>
      </c>
      <c r="M48" s="471">
        <v>119</v>
      </c>
      <c r="N48" s="468">
        <v>671561.63</v>
      </c>
      <c r="O48" s="252">
        <v>570827.37</v>
      </c>
      <c r="P48" s="254">
        <v>0.85</v>
      </c>
      <c r="Q48" s="252">
        <v>87303</v>
      </c>
      <c r="R48" s="254">
        <v>0.13</v>
      </c>
      <c r="S48" s="252">
        <v>13431.26</v>
      </c>
      <c r="T48" s="316">
        <v>0.02</v>
      </c>
    </row>
    <row r="49" spans="1:22" s="51" customFormat="1" ht="43.2" x14ac:dyDescent="0.25">
      <c r="A49" s="429"/>
      <c r="B49" s="261"/>
      <c r="C49" s="329"/>
      <c r="D49" s="398"/>
      <c r="E49" s="445"/>
      <c r="F49" s="425"/>
      <c r="G49" s="258"/>
      <c r="H49" s="258"/>
      <c r="I49" s="258"/>
      <c r="J49" s="16" t="s">
        <v>634</v>
      </c>
      <c r="K49" s="65" t="s">
        <v>128</v>
      </c>
      <c r="L49" s="65" t="s">
        <v>67</v>
      </c>
      <c r="M49" s="472"/>
      <c r="N49" s="469"/>
      <c r="O49" s="266"/>
      <c r="P49" s="265"/>
      <c r="Q49" s="266"/>
      <c r="R49" s="265"/>
      <c r="S49" s="266"/>
      <c r="T49" s="336"/>
    </row>
    <row r="50" spans="1:22" s="51" customFormat="1" ht="57.6" x14ac:dyDescent="0.25">
      <c r="A50" s="429"/>
      <c r="B50" s="261"/>
      <c r="C50" s="329"/>
      <c r="D50" s="398"/>
      <c r="E50" s="445"/>
      <c r="F50" s="425"/>
      <c r="G50" s="258"/>
      <c r="H50" s="258"/>
      <c r="I50" s="258"/>
      <c r="J50" s="16" t="s">
        <v>635</v>
      </c>
      <c r="K50" s="65" t="s">
        <v>128</v>
      </c>
      <c r="L50" s="65" t="s">
        <v>283</v>
      </c>
      <c r="M50" s="472"/>
      <c r="N50" s="469"/>
      <c r="O50" s="266"/>
      <c r="P50" s="265"/>
      <c r="Q50" s="266"/>
      <c r="R50" s="265"/>
      <c r="S50" s="266"/>
      <c r="T50" s="336"/>
    </row>
    <row r="51" spans="1:22" s="51" customFormat="1" ht="28.8" x14ac:dyDescent="0.25">
      <c r="A51" s="429"/>
      <c r="B51" s="261"/>
      <c r="C51" s="271"/>
      <c r="D51" s="398"/>
      <c r="E51" s="445"/>
      <c r="F51" s="425"/>
      <c r="G51" s="258"/>
      <c r="H51" s="258"/>
      <c r="I51" s="258"/>
      <c r="J51" s="16" t="s">
        <v>636</v>
      </c>
      <c r="K51" s="65" t="s">
        <v>152</v>
      </c>
      <c r="L51" s="65" t="s">
        <v>160</v>
      </c>
      <c r="M51" s="466"/>
      <c r="N51" s="470"/>
      <c r="O51" s="253"/>
      <c r="P51" s="255"/>
      <c r="Q51" s="253"/>
      <c r="R51" s="255"/>
      <c r="S51" s="253"/>
      <c r="T51" s="317"/>
    </row>
    <row r="52" spans="1:22" s="51" customFormat="1" ht="14.4" x14ac:dyDescent="0.25">
      <c r="A52" s="272">
        <v>16</v>
      </c>
      <c r="B52" s="270" t="s">
        <v>650</v>
      </c>
      <c r="C52" s="270" t="s">
        <v>1158</v>
      </c>
      <c r="D52" s="252" t="s">
        <v>651</v>
      </c>
      <c r="E52" s="482" t="s">
        <v>658</v>
      </c>
      <c r="F52" s="415" t="s">
        <v>1235</v>
      </c>
      <c r="G52" s="277" t="s">
        <v>652</v>
      </c>
      <c r="H52" s="277">
        <v>44196</v>
      </c>
      <c r="I52" s="277" t="s">
        <v>611</v>
      </c>
      <c r="J52" s="16" t="s">
        <v>654</v>
      </c>
      <c r="K52" s="65" t="s">
        <v>152</v>
      </c>
      <c r="L52" s="65" t="s">
        <v>598</v>
      </c>
      <c r="M52" s="471">
        <v>120</v>
      </c>
      <c r="N52" s="468">
        <v>1383306.04</v>
      </c>
      <c r="O52" s="252">
        <v>1175810.1100000001</v>
      </c>
      <c r="P52" s="254">
        <v>0.85</v>
      </c>
      <c r="Q52" s="252">
        <v>179829.78</v>
      </c>
      <c r="R52" s="254">
        <v>0.13</v>
      </c>
      <c r="S52" s="252">
        <v>27666.15</v>
      </c>
      <c r="T52" s="316">
        <v>0.02</v>
      </c>
    </row>
    <row r="53" spans="1:22" s="51" customFormat="1" ht="28.8" x14ac:dyDescent="0.25">
      <c r="A53" s="273"/>
      <c r="B53" s="329"/>
      <c r="C53" s="329"/>
      <c r="D53" s="266"/>
      <c r="E53" s="483"/>
      <c r="F53" s="416"/>
      <c r="G53" s="350"/>
      <c r="H53" s="350"/>
      <c r="I53" s="350"/>
      <c r="J53" s="16" t="s">
        <v>655</v>
      </c>
      <c r="K53" s="65" t="s">
        <v>128</v>
      </c>
      <c r="L53" s="65" t="s">
        <v>103</v>
      </c>
      <c r="M53" s="472"/>
      <c r="N53" s="469"/>
      <c r="O53" s="266"/>
      <c r="P53" s="265"/>
      <c r="Q53" s="266"/>
      <c r="R53" s="265"/>
      <c r="S53" s="266"/>
      <c r="T53" s="336"/>
    </row>
    <row r="54" spans="1:22" s="51" customFormat="1" ht="14.4" x14ac:dyDescent="0.25">
      <c r="A54" s="273"/>
      <c r="B54" s="329"/>
      <c r="C54" s="329"/>
      <c r="D54" s="266"/>
      <c r="E54" s="483"/>
      <c r="F54" s="416"/>
      <c r="G54" s="350"/>
      <c r="H54" s="350"/>
      <c r="I54" s="350"/>
      <c r="J54" s="16" t="s">
        <v>656</v>
      </c>
      <c r="K54" s="65" t="s">
        <v>128</v>
      </c>
      <c r="L54" s="65" t="s">
        <v>103</v>
      </c>
      <c r="M54" s="472"/>
      <c r="N54" s="469"/>
      <c r="O54" s="266"/>
      <c r="P54" s="265"/>
      <c r="Q54" s="266"/>
      <c r="R54" s="265"/>
      <c r="S54" s="266"/>
      <c r="T54" s="336"/>
    </row>
    <row r="55" spans="1:22" s="51" customFormat="1" ht="28.8" x14ac:dyDescent="0.25">
      <c r="A55" s="273"/>
      <c r="B55" s="329"/>
      <c r="C55" s="329"/>
      <c r="D55" s="266"/>
      <c r="E55" s="483"/>
      <c r="F55" s="416"/>
      <c r="G55" s="350"/>
      <c r="H55" s="350"/>
      <c r="I55" s="350"/>
      <c r="J55" s="16" t="s">
        <v>657</v>
      </c>
      <c r="K55" s="65" t="s">
        <v>128</v>
      </c>
      <c r="L55" s="65" t="s">
        <v>103</v>
      </c>
      <c r="M55" s="472"/>
      <c r="N55" s="469"/>
      <c r="O55" s="266"/>
      <c r="P55" s="265"/>
      <c r="Q55" s="266"/>
      <c r="R55" s="265"/>
      <c r="S55" s="266"/>
      <c r="T55" s="336"/>
    </row>
    <row r="56" spans="1:22" s="51" customFormat="1" ht="43.2" x14ac:dyDescent="0.25">
      <c r="A56" s="273"/>
      <c r="B56" s="329"/>
      <c r="C56" s="329"/>
      <c r="D56" s="266"/>
      <c r="E56" s="483"/>
      <c r="F56" s="416"/>
      <c r="G56" s="350"/>
      <c r="H56" s="350"/>
      <c r="I56" s="350"/>
      <c r="J56" s="184" t="s">
        <v>428</v>
      </c>
      <c r="K56" s="182" t="s">
        <v>152</v>
      </c>
      <c r="L56" s="182" t="s">
        <v>164</v>
      </c>
      <c r="M56" s="472"/>
      <c r="N56" s="469"/>
      <c r="O56" s="266"/>
      <c r="P56" s="265"/>
      <c r="Q56" s="266"/>
      <c r="R56" s="265"/>
      <c r="S56" s="266"/>
      <c r="T56" s="336"/>
    </row>
    <row r="57" spans="1:22" s="51" customFormat="1" ht="61.2" customHeight="1" x14ac:dyDescent="0.25">
      <c r="A57" s="261">
        <v>17</v>
      </c>
      <c r="B57" s="261" t="s">
        <v>1172</v>
      </c>
      <c r="C57" s="261" t="s">
        <v>1173</v>
      </c>
      <c r="D57" s="398" t="s">
        <v>1174</v>
      </c>
      <c r="E57" s="445" t="s">
        <v>1176</v>
      </c>
      <c r="F57" s="425">
        <v>41</v>
      </c>
      <c r="G57" s="258" t="s">
        <v>1175</v>
      </c>
      <c r="H57" s="258">
        <v>44743</v>
      </c>
      <c r="I57" s="258" t="s">
        <v>611</v>
      </c>
      <c r="J57" s="16" t="s">
        <v>258</v>
      </c>
      <c r="K57" s="183" t="s">
        <v>152</v>
      </c>
      <c r="L57" s="183" t="s">
        <v>112</v>
      </c>
      <c r="M57" s="471">
        <v>119</v>
      </c>
      <c r="N57" s="409">
        <v>1081938.54</v>
      </c>
      <c r="O57" s="252">
        <v>919647.75</v>
      </c>
      <c r="P57" s="254">
        <v>0.85</v>
      </c>
      <c r="Q57" s="252">
        <v>140641.21</v>
      </c>
      <c r="R57" s="254">
        <v>0.13</v>
      </c>
      <c r="S57" s="252">
        <v>21649.58</v>
      </c>
      <c r="T57" s="254">
        <v>0.02</v>
      </c>
    </row>
    <row r="58" spans="1:22" s="51" customFormat="1" ht="58.2" customHeight="1" x14ac:dyDescent="0.25">
      <c r="A58" s="261"/>
      <c r="B58" s="261"/>
      <c r="C58" s="261"/>
      <c r="D58" s="398"/>
      <c r="E58" s="445"/>
      <c r="F58" s="425"/>
      <c r="G58" s="258"/>
      <c r="H58" s="258"/>
      <c r="I58" s="258"/>
      <c r="J58" s="16" t="s">
        <v>257</v>
      </c>
      <c r="K58" s="183" t="s">
        <v>128</v>
      </c>
      <c r="L58" s="183" t="s">
        <v>259</v>
      </c>
      <c r="M58" s="466"/>
      <c r="N58" s="411"/>
      <c r="O58" s="253"/>
      <c r="P58" s="255"/>
      <c r="Q58" s="253"/>
      <c r="R58" s="255"/>
      <c r="S58" s="253"/>
      <c r="T58" s="255"/>
    </row>
    <row r="59" spans="1:22" s="195" customFormat="1" ht="73.95" customHeight="1" x14ac:dyDescent="0.25">
      <c r="A59" s="270">
        <v>18</v>
      </c>
      <c r="B59" s="270" t="s">
        <v>1196</v>
      </c>
      <c r="C59" s="270" t="s">
        <v>1197</v>
      </c>
      <c r="D59" s="505" t="s">
        <v>1198</v>
      </c>
      <c r="E59" s="482" t="s">
        <v>1199</v>
      </c>
      <c r="F59" s="415">
        <v>39</v>
      </c>
      <c r="G59" s="277" t="s">
        <v>1200</v>
      </c>
      <c r="H59" s="277">
        <v>44789</v>
      </c>
      <c r="I59" s="277" t="s">
        <v>611</v>
      </c>
      <c r="J59" s="210" t="s">
        <v>1201</v>
      </c>
      <c r="K59" s="194" t="s">
        <v>152</v>
      </c>
      <c r="L59" s="194" t="s">
        <v>126</v>
      </c>
      <c r="M59" s="471">
        <v>119</v>
      </c>
      <c r="N59" s="503">
        <v>1450529.96</v>
      </c>
      <c r="O59" s="252">
        <v>1232950.46</v>
      </c>
      <c r="P59" s="254">
        <v>0.85</v>
      </c>
      <c r="Q59" s="252">
        <v>188554.4</v>
      </c>
      <c r="R59" s="254">
        <v>0.13</v>
      </c>
      <c r="S59" s="252">
        <v>29025.1</v>
      </c>
      <c r="T59" s="254">
        <v>0.02</v>
      </c>
    </row>
    <row r="60" spans="1:22" s="195" customFormat="1" ht="74.400000000000006" customHeight="1" x14ac:dyDescent="0.25">
      <c r="A60" s="271"/>
      <c r="B60" s="271"/>
      <c r="C60" s="271"/>
      <c r="D60" s="506"/>
      <c r="E60" s="462"/>
      <c r="F60" s="417"/>
      <c r="G60" s="300"/>
      <c r="H60" s="300"/>
      <c r="I60" s="300"/>
      <c r="J60" s="210" t="s">
        <v>1202</v>
      </c>
      <c r="K60" s="194" t="s">
        <v>128</v>
      </c>
      <c r="L60" s="194" t="s">
        <v>67</v>
      </c>
      <c r="M60" s="466"/>
      <c r="N60" s="504"/>
      <c r="O60" s="253"/>
      <c r="P60" s="255"/>
      <c r="Q60" s="253"/>
      <c r="R60" s="255"/>
      <c r="S60" s="253"/>
      <c r="T60" s="255"/>
    </row>
    <row r="61" spans="1:22" s="195" customFormat="1" ht="49.2" customHeight="1" x14ac:dyDescent="0.25">
      <c r="A61" s="270">
        <v>19</v>
      </c>
      <c r="B61" s="270" t="s">
        <v>1247</v>
      </c>
      <c r="C61" s="270" t="s">
        <v>1248</v>
      </c>
      <c r="D61" s="505" t="s">
        <v>1249</v>
      </c>
      <c r="E61" s="482" t="s">
        <v>1251</v>
      </c>
      <c r="F61" s="415">
        <v>24</v>
      </c>
      <c r="G61" s="277">
        <v>44131</v>
      </c>
      <c r="H61" s="277">
        <v>44860</v>
      </c>
      <c r="I61" s="277" t="s">
        <v>611</v>
      </c>
      <c r="J61" s="212" t="s">
        <v>280</v>
      </c>
      <c r="K61" s="211" t="s">
        <v>128</v>
      </c>
      <c r="L61" s="211" t="s">
        <v>283</v>
      </c>
      <c r="M61" s="471">
        <v>119</v>
      </c>
      <c r="N61" s="503">
        <v>811253.08</v>
      </c>
      <c r="O61" s="252">
        <v>689565.11</v>
      </c>
      <c r="P61" s="254">
        <v>0.85</v>
      </c>
      <c r="Q61" s="252">
        <v>105454.81</v>
      </c>
      <c r="R61" s="254">
        <v>0.13</v>
      </c>
      <c r="S61" s="252">
        <v>16233.16</v>
      </c>
      <c r="T61" s="370">
        <v>0.02</v>
      </c>
    </row>
    <row r="62" spans="1:22" s="195" customFormat="1" ht="43.2" customHeight="1" x14ac:dyDescent="0.25">
      <c r="A62" s="271"/>
      <c r="B62" s="271"/>
      <c r="C62" s="271"/>
      <c r="D62" s="506"/>
      <c r="E62" s="462"/>
      <c r="F62" s="417"/>
      <c r="G62" s="300"/>
      <c r="H62" s="300"/>
      <c r="I62" s="300"/>
      <c r="J62" s="212" t="s">
        <v>1250</v>
      </c>
      <c r="K62" s="211" t="s">
        <v>152</v>
      </c>
      <c r="L62" s="211" t="s">
        <v>379</v>
      </c>
      <c r="M62" s="466"/>
      <c r="N62" s="504"/>
      <c r="O62" s="253"/>
      <c r="P62" s="255"/>
      <c r="Q62" s="253"/>
      <c r="R62" s="255"/>
      <c r="S62" s="253"/>
      <c r="T62" s="371"/>
    </row>
    <row r="63" spans="1:22" ht="42" customHeight="1" x14ac:dyDescent="0.25">
      <c r="A63" s="450" t="s">
        <v>349</v>
      </c>
      <c r="B63" s="451"/>
      <c r="C63" s="451"/>
      <c r="D63" s="451"/>
      <c r="E63" s="451"/>
      <c r="F63" s="451"/>
      <c r="G63" s="451"/>
      <c r="H63" s="451"/>
      <c r="I63" s="451"/>
      <c r="J63" s="451"/>
      <c r="K63" s="451"/>
      <c r="L63" s="452"/>
      <c r="M63" s="49"/>
      <c r="N63" s="50">
        <f>SUM(N8:N62)</f>
        <v>15618038.770000001</v>
      </c>
      <c r="O63" s="50">
        <f t="shared" ref="O63:S63" si="0">SUM(O8:O62)</f>
        <v>13275332.839999996</v>
      </c>
      <c r="P63" s="50"/>
      <c r="Q63" s="50">
        <f t="shared" si="0"/>
        <v>2030307.2500000002</v>
      </c>
      <c r="R63" s="50"/>
      <c r="S63" s="50">
        <f t="shared" si="0"/>
        <v>312398.67999999993</v>
      </c>
      <c r="T63" s="185"/>
    </row>
    <row r="64" spans="1:22" ht="21" customHeight="1" thickBot="1" x14ac:dyDescent="0.35">
      <c r="A64" s="400" t="s">
        <v>350</v>
      </c>
      <c r="B64" s="401"/>
      <c r="C64" s="401"/>
      <c r="D64" s="401"/>
      <c r="E64" s="401"/>
      <c r="F64" s="401"/>
      <c r="G64" s="401"/>
      <c r="H64" s="401"/>
      <c r="I64" s="401"/>
      <c r="J64" s="401"/>
      <c r="K64" s="401"/>
      <c r="L64" s="402"/>
      <c r="M64" s="29"/>
      <c r="N64" s="39">
        <f>N63</f>
        <v>15618038.770000001</v>
      </c>
      <c r="O64" s="39">
        <f>O63</f>
        <v>13275332.839999996</v>
      </c>
      <c r="P64" s="40"/>
      <c r="Q64" s="39">
        <f>Q63</f>
        <v>2030307.2500000002</v>
      </c>
      <c r="R64" s="40"/>
      <c r="S64" s="39">
        <f>S63</f>
        <v>312398.67999999993</v>
      </c>
      <c r="T64" s="31"/>
      <c r="U64" s="24"/>
      <c r="V64" s="24"/>
    </row>
    <row r="65" spans="1:20" x14ac:dyDescent="0.25">
      <c r="N65" s="24">
        <f>'PA 1'!N57+'PA 2'!N189+'PA 3'!N88+'PA 4'!N107+N64</f>
        <v>275025271.21470588</v>
      </c>
      <c r="O65" s="24">
        <f>'PA 1'!O57+'PA 2'!O189+'PA 3'!O88+'PA 4'!O107+'PA 5'!O64</f>
        <v>233771479.45150003</v>
      </c>
      <c r="P65" s="251"/>
    </row>
    <row r="66" spans="1:20" ht="13.2" customHeight="1" x14ac:dyDescent="0.25">
      <c r="A66" s="334" t="s">
        <v>1284</v>
      </c>
      <c r="B66" s="335"/>
      <c r="C66" s="335"/>
      <c r="D66" s="335"/>
      <c r="E66" s="335"/>
      <c r="F66" s="335"/>
      <c r="G66" s="335"/>
      <c r="H66" s="335"/>
      <c r="I66" s="335"/>
      <c r="J66" s="335"/>
      <c r="K66" s="335"/>
      <c r="L66" s="335"/>
      <c r="M66" s="335"/>
      <c r="N66" s="335"/>
      <c r="O66" s="335"/>
      <c r="P66" s="335"/>
      <c r="Q66" s="335"/>
      <c r="R66" s="335"/>
      <c r="S66" s="335"/>
      <c r="T66" s="335"/>
    </row>
    <row r="67" spans="1:20" ht="13.2" customHeight="1" x14ac:dyDescent="0.25">
      <c r="A67" s="335"/>
      <c r="B67" s="335"/>
      <c r="C67" s="335"/>
      <c r="D67" s="335"/>
      <c r="E67" s="335"/>
      <c r="F67" s="335"/>
      <c r="G67" s="335"/>
      <c r="H67" s="335"/>
      <c r="I67" s="335"/>
      <c r="J67" s="335"/>
      <c r="K67" s="335"/>
      <c r="L67" s="335"/>
      <c r="M67" s="335"/>
      <c r="N67" s="335"/>
      <c r="O67" s="335"/>
      <c r="P67" s="335"/>
      <c r="Q67" s="335"/>
      <c r="R67" s="335"/>
      <c r="S67" s="335"/>
      <c r="T67" s="335"/>
    </row>
    <row r="73" spans="1:20" x14ac:dyDescent="0.25">
      <c r="T73" s="24"/>
    </row>
    <row r="80" spans="1:20" x14ac:dyDescent="0.25">
      <c r="Q80" s="24"/>
    </row>
  </sheetData>
  <autoFilter ref="A1:T67"/>
  <mergeCells count="343">
    <mergeCell ref="A27:A28"/>
    <mergeCell ref="G23:G26"/>
    <mergeCell ref="F23:F26"/>
    <mergeCell ref="E23:E26"/>
    <mergeCell ref="D23:D26"/>
    <mergeCell ref="T61:T62"/>
    <mergeCell ref="S61:S62"/>
    <mergeCell ref="R61:R62"/>
    <mergeCell ref="Q61:Q62"/>
    <mergeCell ref="P61:P62"/>
    <mergeCell ref="O61:O62"/>
    <mergeCell ref="N61:N62"/>
    <mergeCell ref="M61:M62"/>
    <mergeCell ref="I61:I62"/>
    <mergeCell ref="G27:G28"/>
    <mergeCell ref="F27:F28"/>
    <mergeCell ref="E27:E28"/>
    <mergeCell ref="D27:D28"/>
    <mergeCell ref="T27:T28"/>
    <mergeCell ref="S27:S28"/>
    <mergeCell ref="R27:R28"/>
    <mergeCell ref="Q27:Q28"/>
    <mergeCell ref="P27:P28"/>
    <mergeCell ref="O27:O28"/>
    <mergeCell ref="B17:B20"/>
    <mergeCell ref="A17:A20"/>
    <mergeCell ref="G17:G20"/>
    <mergeCell ref="F17:F20"/>
    <mergeCell ref="E17:E20"/>
    <mergeCell ref="D17:D20"/>
    <mergeCell ref="H61:H62"/>
    <mergeCell ref="G61:G62"/>
    <mergeCell ref="F61:F62"/>
    <mergeCell ref="E61:E62"/>
    <mergeCell ref="D61:D62"/>
    <mergeCell ref="C61:C62"/>
    <mergeCell ref="B61:B62"/>
    <mergeCell ref="A61:A62"/>
    <mergeCell ref="C23:C26"/>
    <mergeCell ref="C27:C28"/>
    <mergeCell ref="C29:C31"/>
    <mergeCell ref="C32:C34"/>
    <mergeCell ref="C35:C39"/>
    <mergeCell ref="C40:C41"/>
    <mergeCell ref="C42:C43"/>
    <mergeCell ref="C44:C47"/>
    <mergeCell ref="A29:A31"/>
    <mergeCell ref="B27:B28"/>
    <mergeCell ref="C15:C16"/>
    <mergeCell ref="C17:C20"/>
    <mergeCell ref="C21:C22"/>
    <mergeCell ref="I32:I34"/>
    <mergeCell ref="I35:I39"/>
    <mergeCell ref="H15:H16"/>
    <mergeCell ref="H32:H34"/>
    <mergeCell ref="I15:I16"/>
    <mergeCell ref="I17:I20"/>
    <mergeCell ref="I21:I22"/>
    <mergeCell ref="I23:I26"/>
    <mergeCell ref="I27:I28"/>
    <mergeCell ref="H23:H26"/>
    <mergeCell ref="H27:H28"/>
    <mergeCell ref="G32:G34"/>
    <mergeCell ref="F32:F34"/>
    <mergeCell ref="E32:E34"/>
    <mergeCell ref="D32:D34"/>
    <mergeCell ref="G15:G16"/>
    <mergeCell ref="F15:F16"/>
    <mergeCell ref="H17:H20"/>
    <mergeCell ref="E15:E16"/>
    <mergeCell ref="D15:D16"/>
    <mergeCell ref="N27:N28"/>
    <mergeCell ref="M27:M28"/>
    <mergeCell ref="O23:O26"/>
    <mergeCell ref="N23:N26"/>
    <mergeCell ref="M23:M26"/>
    <mergeCell ref="T17:T20"/>
    <mergeCell ref="S17:S20"/>
    <mergeCell ref="R17:R20"/>
    <mergeCell ref="Q17:Q20"/>
    <mergeCell ref="P17:P20"/>
    <mergeCell ref="O17:O20"/>
    <mergeCell ref="N17:N20"/>
    <mergeCell ref="M17:M20"/>
    <mergeCell ref="N21:N22"/>
    <mergeCell ref="M21:M22"/>
    <mergeCell ref="Q21:Q22"/>
    <mergeCell ref="P21:P22"/>
    <mergeCell ref="O21:O22"/>
    <mergeCell ref="T21:T22"/>
    <mergeCell ref="S21:S22"/>
    <mergeCell ref="T23:T26"/>
    <mergeCell ref="S23:S26"/>
    <mergeCell ref="A63:L63"/>
    <mergeCell ref="A64:L64"/>
    <mergeCell ref="R21:R22"/>
    <mergeCell ref="D21:D22"/>
    <mergeCell ref="B21:B22"/>
    <mergeCell ref="H21:H22"/>
    <mergeCell ref="G21:G22"/>
    <mergeCell ref="F21:F22"/>
    <mergeCell ref="E21:E22"/>
    <mergeCell ref="A21:A22"/>
    <mergeCell ref="B23:B26"/>
    <mergeCell ref="A23:A26"/>
    <mergeCell ref="R23:R26"/>
    <mergeCell ref="Q23:Q26"/>
    <mergeCell ref="P23:P26"/>
    <mergeCell ref="B32:B34"/>
    <mergeCell ref="A32:A34"/>
    <mergeCell ref="H35:H39"/>
    <mergeCell ref="G35:G39"/>
    <mergeCell ref="F35:F39"/>
    <mergeCell ref="E35:E39"/>
    <mergeCell ref="D35:D39"/>
    <mergeCell ref="B35:B39"/>
    <mergeCell ref="A35:A39"/>
    <mergeCell ref="A66:T67"/>
    <mergeCell ref="M8:M10"/>
    <mergeCell ref="N8:N10"/>
    <mergeCell ref="O8:O10"/>
    <mergeCell ref="P8:P10"/>
    <mergeCell ref="Q8:Q10"/>
    <mergeCell ref="R8:R10"/>
    <mergeCell ref="A8:A10"/>
    <mergeCell ref="B8:B10"/>
    <mergeCell ref="D8:D10"/>
    <mergeCell ref="E8:E10"/>
    <mergeCell ref="F8:F10"/>
    <mergeCell ref="B15:B16"/>
    <mergeCell ref="A15:A16"/>
    <mergeCell ref="N15:N16"/>
    <mergeCell ref="M15:M16"/>
    <mergeCell ref="T15:T16"/>
    <mergeCell ref="S15:S16"/>
    <mergeCell ref="R15:R16"/>
    <mergeCell ref="Q15:Q16"/>
    <mergeCell ref="P15:P16"/>
    <mergeCell ref="O15:O16"/>
    <mergeCell ref="G8:G10"/>
    <mergeCell ref="H8:H10"/>
    <mergeCell ref="A6:T6"/>
    <mergeCell ref="A7:T7"/>
    <mergeCell ref="H1:H2"/>
    <mergeCell ref="J1:J2"/>
    <mergeCell ref="K1:K2"/>
    <mergeCell ref="L1:L2"/>
    <mergeCell ref="M1:M2"/>
    <mergeCell ref="N1:S1"/>
    <mergeCell ref="A1:A2"/>
    <mergeCell ref="B1:B2"/>
    <mergeCell ref="D1:D2"/>
    <mergeCell ref="E1:E2"/>
    <mergeCell ref="F1:F2"/>
    <mergeCell ref="G1:G2"/>
    <mergeCell ref="I1:I2"/>
    <mergeCell ref="B5:C5"/>
    <mergeCell ref="C1:C2"/>
    <mergeCell ref="I11:I12"/>
    <mergeCell ref="I13:I14"/>
    <mergeCell ref="C11:C12"/>
    <mergeCell ref="S8:S10"/>
    <mergeCell ref="T8:T10"/>
    <mergeCell ref="I8:I10"/>
    <mergeCell ref="C8:C10"/>
    <mergeCell ref="T13:T14"/>
    <mergeCell ref="T11:T12"/>
    <mergeCell ref="S13:S14"/>
    <mergeCell ref="S11:S12"/>
    <mergeCell ref="R13:R14"/>
    <mergeCell ref="R11:R12"/>
    <mergeCell ref="M11:M12"/>
    <mergeCell ref="Q13:Q14"/>
    <mergeCell ref="Q11:Q12"/>
    <mergeCell ref="P13:P14"/>
    <mergeCell ref="P11:P12"/>
    <mergeCell ref="N13:N14"/>
    <mergeCell ref="O13:O14"/>
    <mergeCell ref="O11:O12"/>
    <mergeCell ref="N11:N12"/>
    <mergeCell ref="M13:M14"/>
    <mergeCell ref="A11:A12"/>
    <mergeCell ref="H13:H14"/>
    <mergeCell ref="G13:G14"/>
    <mergeCell ref="F13:F14"/>
    <mergeCell ref="E13:E14"/>
    <mergeCell ref="D13:D14"/>
    <mergeCell ref="B13:B14"/>
    <mergeCell ref="A13:A14"/>
    <mergeCell ref="H11:H12"/>
    <mergeCell ref="G11:G12"/>
    <mergeCell ref="F11:F12"/>
    <mergeCell ref="E11:E12"/>
    <mergeCell ref="D11:D12"/>
    <mergeCell ref="C13:C14"/>
    <mergeCell ref="B11:B12"/>
    <mergeCell ref="T32:T34"/>
    <mergeCell ref="S32:S34"/>
    <mergeCell ref="R32:R34"/>
    <mergeCell ref="Q32:Q34"/>
    <mergeCell ref="P32:P34"/>
    <mergeCell ref="O32:O34"/>
    <mergeCell ref="N32:N34"/>
    <mergeCell ref="M32:M34"/>
    <mergeCell ref="M35:M39"/>
    <mergeCell ref="Q35:Q39"/>
    <mergeCell ref="P35:P39"/>
    <mergeCell ref="O35:O39"/>
    <mergeCell ref="N35:N39"/>
    <mergeCell ref="R35:R39"/>
    <mergeCell ref="T35:T39"/>
    <mergeCell ref="S35:S39"/>
    <mergeCell ref="T40:T41"/>
    <mergeCell ref="S40:S41"/>
    <mergeCell ref="R40:R41"/>
    <mergeCell ref="Q40:Q41"/>
    <mergeCell ref="P40:P41"/>
    <mergeCell ref="O40:O41"/>
    <mergeCell ref="N40:N41"/>
    <mergeCell ref="M40:M41"/>
    <mergeCell ref="I40:I41"/>
    <mergeCell ref="I42:I43"/>
    <mergeCell ref="H42:H43"/>
    <mergeCell ref="G42:G43"/>
    <mergeCell ref="F42:F43"/>
    <mergeCell ref="E42:E43"/>
    <mergeCell ref="D42:D43"/>
    <mergeCell ref="B42:B43"/>
    <mergeCell ref="A42:A43"/>
    <mergeCell ref="E40:E41"/>
    <mergeCell ref="D40:D41"/>
    <mergeCell ref="B40:B41"/>
    <mergeCell ref="A40:A41"/>
    <mergeCell ref="H40:H41"/>
    <mergeCell ref="G40:G41"/>
    <mergeCell ref="F40:F41"/>
    <mergeCell ref="D44:D47"/>
    <mergeCell ref="B44:B47"/>
    <mergeCell ref="I48:I51"/>
    <mergeCell ref="H48:H51"/>
    <mergeCell ref="G48:G51"/>
    <mergeCell ref="F48:F51"/>
    <mergeCell ref="E48:E51"/>
    <mergeCell ref="D48:D51"/>
    <mergeCell ref="B48:B51"/>
    <mergeCell ref="C48:C51"/>
    <mergeCell ref="T48:T51"/>
    <mergeCell ref="S48:S51"/>
    <mergeCell ref="R48:R51"/>
    <mergeCell ref="Q48:Q51"/>
    <mergeCell ref="P48:P51"/>
    <mergeCell ref="O48:O51"/>
    <mergeCell ref="N48:N51"/>
    <mergeCell ref="M48:M51"/>
    <mergeCell ref="T42:T43"/>
    <mergeCell ref="S42:S43"/>
    <mergeCell ref="R42:R43"/>
    <mergeCell ref="Q42:Q43"/>
    <mergeCell ref="P42:P43"/>
    <mergeCell ref="O42:O43"/>
    <mergeCell ref="N42:N43"/>
    <mergeCell ref="M42:M43"/>
    <mergeCell ref="T44:T47"/>
    <mergeCell ref="S44:S47"/>
    <mergeCell ref="R44:R47"/>
    <mergeCell ref="Q44:Q47"/>
    <mergeCell ref="P44:P47"/>
    <mergeCell ref="O44:O47"/>
    <mergeCell ref="N44:N47"/>
    <mergeCell ref="M44:M47"/>
    <mergeCell ref="T52:T56"/>
    <mergeCell ref="S52:S56"/>
    <mergeCell ref="R52:R56"/>
    <mergeCell ref="Q52:Q56"/>
    <mergeCell ref="P52:P56"/>
    <mergeCell ref="O52:O56"/>
    <mergeCell ref="N52:N56"/>
    <mergeCell ref="M52:M56"/>
    <mergeCell ref="C52:C56"/>
    <mergeCell ref="P29:P31"/>
    <mergeCell ref="Q29:Q31"/>
    <mergeCell ref="R29:R31"/>
    <mergeCell ref="S29:S31"/>
    <mergeCell ref="T29:T31"/>
    <mergeCell ref="B29:B31"/>
    <mergeCell ref="D29:D31"/>
    <mergeCell ref="E29:E31"/>
    <mergeCell ref="F29:F31"/>
    <mergeCell ref="G29:G31"/>
    <mergeCell ref="H29:H31"/>
    <mergeCell ref="I29:I31"/>
    <mergeCell ref="M29:M31"/>
    <mergeCell ref="N29:N31"/>
    <mergeCell ref="H57:H58"/>
    <mergeCell ref="G57:G58"/>
    <mergeCell ref="F57:F58"/>
    <mergeCell ref="E57:E58"/>
    <mergeCell ref="D57:D58"/>
    <mergeCell ref="C57:C58"/>
    <mergeCell ref="B57:B58"/>
    <mergeCell ref="A57:A58"/>
    <mergeCell ref="O29:O31"/>
    <mergeCell ref="I52:I56"/>
    <mergeCell ref="H52:H56"/>
    <mergeCell ref="G52:G56"/>
    <mergeCell ref="F52:F56"/>
    <mergeCell ref="E52:E56"/>
    <mergeCell ref="D52:D56"/>
    <mergeCell ref="B52:B56"/>
    <mergeCell ref="A52:A56"/>
    <mergeCell ref="A44:A47"/>
    <mergeCell ref="A48:A51"/>
    <mergeCell ref="I44:I47"/>
    <mergeCell ref="H44:H47"/>
    <mergeCell ref="G44:G47"/>
    <mergeCell ref="F44:F47"/>
    <mergeCell ref="E44:E47"/>
    <mergeCell ref="T57:T58"/>
    <mergeCell ref="S57:S58"/>
    <mergeCell ref="R57:R58"/>
    <mergeCell ref="Q57:Q58"/>
    <mergeCell ref="P57:P58"/>
    <mergeCell ref="O57:O58"/>
    <mergeCell ref="N57:N58"/>
    <mergeCell ref="M57:M58"/>
    <mergeCell ref="I57:I58"/>
    <mergeCell ref="M59:M60"/>
    <mergeCell ref="N59:N60"/>
    <mergeCell ref="O59:O60"/>
    <mergeCell ref="P59:P60"/>
    <mergeCell ref="Q59:Q60"/>
    <mergeCell ref="R59:R60"/>
    <mergeCell ref="S59:S60"/>
    <mergeCell ref="T59:T60"/>
    <mergeCell ref="A59:A60"/>
    <mergeCell ref="B59:B60"/>
    <mergeCell ref="C59:C60"/>
    <mergeCell ref="D59:D60"/>
    <mergeCell ref="E59:E60"/>
    <mergeCell ref="F59:F60"/>
    <mergeCell ref="G59:G60"/>
    <mergeCell ref="H59:H60"/>
    <mergeCell ref="I59:I60"/>
  </mergeCells>
  <pageMargins left="0.70866141732283505" right="0.70866141732283505" top="0.722440945" bottom="0.511811023622047" header="0.56496062999999996" footer="0.31496062992126"/>
  <pageSetup paperSize="9" scale="30" fitToHeight="2" orientation="landscape" r:id="rId1"/>
  <headerFooter>
    <oddHeader xml:space="preserve">&amp;C&amp;"Trebuchet MS,Bold"&amp;12List of contracted projects/Lista proiectelor contractate 
</oddHeader>
    <oddFooter>&amp;L&amp;P/&amp;N</oddFooter>
  </headerFooter>
  <rowBreaks count="1" manualBreakCount="1">
    <brk id="31" max="18"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3"/>
  <sheetViews>
    <sheetView view="pageBreakPreview" zoomScale="75" zoomScaleNormal="100" zoomScaleSheetLayoutView="75" zoomScalePageLayoutView="82" workbookViewId="0">
      <selection sqref="A1:A2"/>
    </sheetView>
  </sheetViews>
  <sheetFormatPr defaultRowHeight="13.2" x14ac:dyDescent="0.25"/>
  <cols>
    <col min="1" max="1" width="11.33203125" style="2" customWidth="1"/>
    <col min="2" max="2" width="19.44140625" style="2" customWidth="1"/>
    <col min="3" max="3" width="73.109375" style="21" customWidth="1"/>
    <col min="4" max="4" width="44" style="22" customWidth="1"/>
    <col min="5" max="5" width="22.5546875" style="2" customWidth="1"/>
    <col min="6" max="6" width="13.5546875" style="2" customWidth="1"/>
    <col min="7" max="7" width="14.109375" style="2" customWidth="1"/>
    <col min="8" max="8" width="16.6640625" style="2" customWidth="1"/>
    <col min="9" max="9" width="26.5546875" style="23" customWidth="1"/>
    <col min="10" max="10" width="12.88671875" style="2" customWidth="1"/>
    <col min="11" max="11" width="16.33203125" style="2" customWidth="1"/>
    <col min="12" max="12" width="18.44140625" style="2" customWidth="1"/>
    <col min="13" max="13" width="20.6640625" style="2" customWidth="1"/>
    <col min="14" max="14" width="25.109375" style="2" customWidth="1"/>
    <col min="15" max="15" width="10.109375" style="2" customWidth="1"/>
    <col min="16" max="16" width="22.109375" style="2" customWidth="1"/>
    <col min="17" max="17" width="19.5546875" style="2" customWidth="1"/>
    <col min="18" max="18" width="24.109375" style="2" customWidth="1"/>
    <col min="19" max="19" width="14" style="2" bestFit="1" customWidth="1"/>
    <col min="20" max="257" width="8.88671875" style="2"/>
    <col min="258" max="258" width="11.33203125" style="2" customWidth="1"/>
    <col min="259" max="259" width="19.44140625" style="2" customWidth="1"/>
    <col min="260" max="260" width="64.33203125" style="2" customWidth="1"/>
    <col min="261" max="261" width="46.44140625" style="2" customWidth="1"/>
    <col min="262" max="262" width="22.5546875" style="2" customWidth="1"/>
    <col min="263" max="263" width="13.5546875" style="2" customWidth="1"/>
    <col min="264" max="264" width="14.109375" style="2" customWidth="1"/>
    <col min="265" max="265" width="26.5546875" style="2" customWidth="1"/>
    <col min="266" max="266" width="12.88671875" style="2" customWidth="1"/>
    <col min="267" max="267" width="16.33203125" style="2" customWidth="1"/>
    <col min="268" max="268" width="18.44140625" style="2" customWidth="1"/>
    <col min="269" max="269" width="20.6640625" style="2" customWidth="1"/>
    <col min="270" max="270" width="25.109375" style="2" customWidth="1"/>
    <col min="271" max="271" width="10.109375" style="2" customWidth="1"/>
    <col min="272" max="272" width="22.109375" style="2" customWidth="1"/>
    <col min="273" max="273" width="19.5546875" style="2" customWidth="1"/>
    <col min="274" max="274" width="24.109375" style="2" customWidth="1"/>
    <col min="275" max="275" width="14" style="2" bestFit="1" customWidth="1"/>
    <col min="276" max="513" width="8.88671875" style="2"/>
    <col min="514" max="514" width="11.33203125" style="2" customWidth="1"/>
    <col min="515" max="515" width="19.44140625" style="2" customWidth="1"/>
    <col min="516" max="516" width="64.33203125" style="2" customWidth="1"/>
    <col min="517" max="517" width="46.44140625" style="2" customWidth="1"/>
    <col min="518" max="518" width="22.5546875" style="2" customWidth="1"/>
    <col min="519" max="519" width="13.5546875" style="2" customWidth="1"/>
    <col min="520" max="520" width="14.109375" style="2" customWidth="1"/>
    <col min="521" max="521" width="26.5546875" style="2" customWidth="1"/>
    <col min="522" max="522" width="12.88671875" style="2" customWidth="1"/>
    <col min="523" max="523" width="16.33203125" style="2" customWidth="1"/>
    <col min="524" max="524" width="18.44140625" style="2" customWidth="1"/>
    <col min="525" max="525" width="20.6640625" style="2" customWidth="1"/>
    <col min="526" max="526" width="25.109375" style="2" customWidth="1"/>
    <col min="527" max="527" width="10.109375" style="2" customWidth="1"/>
    <col min="528" max="528" width="22.109375" style="2" customWidth="1"/>
    <col min="529" max="529" width="19.5546875" style="2" customWidth="1"/>
    <col min="530" max="530" width="24.109375" style="2" customWidth="1"/>
    <col min="531" max="531" width="14" style="2" bestFit="1" customWidth="1"/>
    <col min="532" max="769" width="8.88671875" style="2"/>
    <col min="770" max="770" width="11.33203125" style="2" customWidth="1"/>
    <col min="771" max="771" width="19.44140625" style="2" customWidth="1"/>
    <col min="772" max="772" width="64.33203125" style="2" customWidth="1"/>
    <col min="773" max="773" width="46.44140625" style="2" customWidth="1"/>
    <col min="774" max="774" width="22.5546875" style="2" customWidth="1"/>
    <col min="775" max="775" width="13.5546875" style="2" customWidth="1"/>
    <col min="776" max="776" width="14.109375" style="2" customWidth="1"/>
    <col min="777" max="777" width="26.5546875" style="2" customWidth="1"/>
    <col min="778" max="778" width="12.88671875" style="2" customWidth="1"/>
    <col min="779" max="779" width="16.33203125" style="2" customWidth="1"/>
    <col min="780" max="780" width="18.44140625" style="2" customWidth="1"/>
    <col min="781" max="781" width="20.6640625" style="2" customWidth="1"/>
    <col min="782" max="782" width="25.109375" style="2" customWidth="1"/>
    <col min="783" max="783" width="10.109375" style="2" customWidth="1"/>
    <col min="784" max="784" width="22.109375" style="2" customWidth="1"/>
    <col min="785" max="785" width="19.5546875" style="2" customWidth="1"/>
    <col min="786" max="786" width="24.109375" style="2" customWidth="1"/>
    <col min="787" max="787" width="14" style="2" bestFit="1" customWidth="1"/>
    <col min="788" max="1025" width="8.88671875" style="2"/>
    <col min="1026" max="1026" width="11.33203125" style="2" customWidth="1"/>
    <col min="1027" max="1027" width="19.44140625" style="2" customWidth="1"/>
    <col min="1028" max="1028" width="64.33203125" style="2" customWidth="1"/>
    <col min="1029" max="1029" width="46.44140625" style="2" customWidth="1"/>
    <col min="1030" max="1030" width="22.5546875" style="2" customWidth="1"/>
    <col min="1031" max="1031" width="13.5546875" style="2" customWidth="1"/>
    <col min="1032" max="1032" width="14.109375" style="2" customWidth="1"/>
    <col min="1033" max="1033" width="26.5546875" style="2" customWidth="1"/>
    <col min="1034" max="1034" width="12.88671875" style="2" customWidth="1"/>
    <col min="1035" max="1035" width="16.33203125" style="2" customWidth="1"/>
    <col min="1036" max="1036" width="18.44140625" style="2" customWidth="1"/>
    <col min="1037" max="1037" width="20.6640625" style="2" customWidth="1"/>
    <col min="1038" max="1038" width="25.109375" style="2" customWidth="1"/>
    <col min="1039" max="1039" width="10.109375" style="2" customWidth="1"/>
    <col min="1040" max="1040" width="22.109375" style="2" customWidth="1"/>
    <col min="1041" max="1041" width="19.5546875" style="2" customWidth="1"/>
    <col min="1042" max="1042" width="24.109375" style="2" customWidth="1"/>
    <col min="1043" max="1043" width="14" style="2" bestFit="1" customWidth="1"/>
    <col min="1044" max="1281" width="8.88671875" style="2"/>
    <col min="1282" max="1282" width="11.33203125" style="2" customWidth="1"/>
    <col min="1283" max="1283" width="19.44140625" style="2" customWidth="1"/>
    <col min="1284" max="1284" width="64.33203125" style="2" customWidth="1"/>
    <col min="1285" max="1285" width="46.44140625" style="2" customWidth="1"/>
    <col min="1286" max="1286" width="22.5546875" style="2" customWidth="1"/>
    <col min="1287" max="1287" width="13.5546875" style="2" customWidth="1"/>
    <col min="1288" max="1288" width="14.109375" style="2" customWidth="1"/>
    <col min="1289" max="1289" width="26.5546875" style="2" customWidth="1"/>
    <col min="1290" max="1290" width="12.88671875" style="2" customWidth="1"/>
    <col min="1291" max="1291" width="16.33203125" style="2" customWidth="1"/>
    <col min="1292" max="1292" width="18.44140625" style="2" customWidth="1"/>
    <col min="1293" max="1293" width="20.6640625" style="2" customWidth="1"/>
    <col min="1294" max="1294" width="25.109375" style="2" customWidth="1"/>
    <col min="1295" max="1295" width="10.109375" style="2" customWidth="1"/>
    <col min="1296" max="1296" width="22.109375" style="2" customWidth="1"/>
    <col min="1297" max="1297" width="19.5546875" style="2" customWidth="1"/>
    <col min="1298" max="1298" width="24.109375" style="2" customWidth="1"/>
    <col min="1299" max="1299" width="14" style="2" bestFit="1" customWidth="1"/>
    <col min="1300" max="1537" width="8.88671875" style="2"/>
    <col min="1538" max="1538" width="11.33203125" style="2" customWidth="1"/>
    <col min="1539" max="1539" width="19.44140625" style="2" customWidth="1"/>
    <col min="1540" max="1540" width="64.33203125" style="2" customWidth="1"/>
    <col min="1541" max="1541" width="46.44140625" style="2" customWidth="1"/>
    <col min="1542" max="1542" width="22.5546875" style="2" customWidth="1"/>
    <col min="1543" max="1543" width="13.5546875" style="2" customWidth="1"/>
    <col min="1544" max="1544" width="14.109375" style="2" customWidth="1"/>
    <col min="1545" max="1545" width="26.5546875" style="2" customWidth="1"/>
    <col min="1546" max="1546" width="12.88671875" style="2" customWidth="1"/>
    <col min="1547" max="1547" width="16.33203125" style="2" customWidth="1"/>
    <col min="1548" max="1548" width="18.44140625" style="2" customWidth="1"/>
    <col min="1549" max="1549" width="20.6640625" style="2" customWidth="1"/>
    <col min="1550" max="1550" width="25.109375" style="2" customWidth="1"/>
    <col min="1551" max="1551" width="10.109375" style="2" customWidth="1"/>
    <col min="1552" max="1552" width="22.109375" style="2" customWidth="1"/>
    <col min="1553" max="1553" width="19.5546875" style="2" customWidth="1"/>
    <col min="1554" max="1554" width="24.109375" style="2" customWidth="1"/>
    <col min="1555" max="1555" width="14" style="2" bestFit="1" customWidth="1"/>
    <col min="1556" max="1793" width="8.88671875" style="2"/>
    <col min="1794" max="1794" width="11.33203125" style="2" customWidth="1"/>
    <col min="1795" max="1795" width="19.44140625" style="2" customWidth="1"/>
    <col min="1796" max="1796" width="64.33203125" style="2" customWidth="1"/>
    <col min="1797" max="1797" width="46.44140625" style="2" customWidth="1"/>
    <col min="1798" max="1798" width="22.5546875" style="2" customWidth="1"/>
    <col min="1799" max="1799" width="13.5546875" style="2" customWidth="1"/>
    <col min="1800" max="1800" width="14.109375" style="2" customWidth="1"/>
    <col min="1801" max="1801" width="26.5546875" style="2" customWidth="1"/>
    <col min="1802" max="1802" width="12.88671875" style="2" customWidth="1"/>
    <col min="1803" max="1803" width="16.33203125" style="2" customWidth="1"/>
    <col min="1804" max="1804" width="18.44140625" style="2" customWidth="1"/>
    <col min="1805" max="1805" width="20.6640625" style="2" customWidth="1"/>
    <col min="1806" max="1806" width="25.109375" style="2" customWidth="1"/>
    <col min="1807" max="1807" width="10.109375" style="2" customWidth="1"/>
    <col min="1808" max="1808" width="22.109375" style="2" customWidth="1"/>
    <col min="1809" max="1809" width="19.5546875" style="2" customWidth="1"/>
    <col min="1810" max="1810" width="24.109375" style="2" customWidth="1"/>
    <col min="1811" max="1811" width="14" style="2" bestFit="1" customWidth="1"/>
    <col min="1812" max="2049" width="8.88671875" style="2"/>
    <col min="2050" max="2050" width="11.33203125" style="2" customWidth="1"/>
    <col min="2051" max="2051" width="19.44140625" style="2" customWidth="1"/>
    <col min="2052" max="2052" width="64.33203125" style="2" customWidth="1"/>
    <col min="2053" max="2053" width="46.44140625" style="2" customWidth="1"/>
    <col min="2054" max="2054" width="22.5546875" style="2" customWidth="1"/>
    <col min="2055" max="2055" width="13.5546875" style="2" customWidth="1"/>
    <col min="2056" max="2056" width="14.109375" style="2" customWidth="1"/>
    <col min="2057" max="2057" width="26.5546875" style="2" customWidth="1"/>
    <col min="2058" max="2058" width="12.88671875" style="2" customWidth="1"/>
    <col min="2059" max="2059" width="16.33203125" style="2" customWidth="1"/>
    <col min="2060" max="2060" width="18.44140625" style="2" customWidth="1"/>
    <col min="2061" max="2061" width="20.6640625" style="2" customWidth="1"/>
    <col min="2062" max="2062" width="25.109375" style="2" customWidth="1"/>
    <col min="2063" max="2063" width="10.109375" style="2" customWidth="1"/>
    <col min="2064" max="2064" width="22.109375" style="2" customWidth="1"/>
    <col min="2065" max="2065" width="19.5546875" style="2" customWidth="1"/>
    <col min="2066" max="2066" width="24.109375" style="2" customWidth="1"/>
    <col min="2067" max="2067" width="14" style="2" bestFit="1" customWidth="1"/>
    <col min="2068" max="2305" width="8.88671875" style="2"/>
    <col min="2306" max="2306" width="11.33203125" style="2" customWidth="1"/>
    <col min="2307" max="2307" width="19.44140625" style="2" customWidth="1"/>
    <col min="2308" max="2308" width="64.33203125" style="2" customWidth="1"/>
    <col min="2309" max="2309" width="46.44140625" style="2" customWidth="1"/>
    <col min="2310" max="2310" width="22.5546875" style="2" customWidth="1"/>
    <col min="2311" max="2311" width="13.5546875" style="2" customWidth="1"/>
    <col min="2312" max="2312" width="14.109375" style="2" customWidth="1"/>
    <col min="2313" max="2313" width="26.5546875" style="2" customWidth="1"/>
    <col min="2314" max="2314" width="12.88671875" style="2" customWidth="1"/>
    <col min="2315" max="2315" width="16.33203125" style="2" customWidth="1"/>
    <col min="2316" max="2316" width="18.44140625" style="2" customWidth="1"/>
    <col min="2317" max="2317" width="20.6640625" style="2" customWidth="1"/>
    <col min="2318" max="2318" width="25.109375" style="2" customWidth="1"/>
    <col min="2319" max="2319" width="10.109375" style="2" customWidth="1"/>
    <col min="2320" max="2320" width="22.109375" style="2" customWidth="1"/>
    <col min="2321" max="2321" width="19.5546875" style="2" customWidth="1"/>
    <col min="2322" max="2322" width="24.109375" style="2" customWidth="1"/>
    <col min="2323" max="2323" width="14" style="2" bestFit="1" customWidth="1"/>
    <col min="2324" max="2561" width="8.88671875" style="2"/>
    <col min="2562" max="2562" width="11.33203125" style="2" customWidth="1"/>
    <col min="2563" max="2563" width="19.44140625" style="2" customWidth="1"/>
    <col min="2564" max="2564" width="64.33203125" style="2" customWidth="1"/>
    <col min="2565" max="2565" width="46.44140625" style="2" customWidth="1"/>
    <col min="2566" max="2566" width="22.5546875" style="2" customWidth="1"/>
    <col min="2567" max="2567" width="13.5546875" style="2" customWidth="1"/>
    <col min="2568" max="2568" width="14.109375" style="2" customWidth="1"/>
    <col min="2569" max="2569" width="26.5546875" style="2" customWidth="1"/>
    <col min="2570" max="2570" width="12.88671875" style="2" customWidth="1"/>
    <col min="2571" max="2571" width="16.33203125" style="2" customWidth="1"/>
    <col min="2572" max="2572" width="18.44140625" style="2" customWidth="1"/>
    <col min="2573" max="2573" width="20.6640625" style="2" customWidth="1"/>
    <col min="2574" max="2574" width="25.109375" style="2" customWidth="1"/>
    <col min="2575" max="2575" width="10.109375" style="2" customWidth="1"/>
    <col min="2576" max="2576" width="22.109375" style="2" customWidth="1"/>
    <col min="2577" max="2577" width="19.5546875" style="2" customWidth="1"/>
    <col min="2578" max="2578" width="24.109375" style="2" customWidth="1"/>
    <col min="2579" max="2579" width="14" style="2" bestFit="1" customWidth="1"/>
    <col min="2580" max="2817" width="8.88671875" style="2"/>
    <col min="2818" max="2818" width="11.33203125" style="2" customWidth="1"/>
    <col min="2819" max="2819" width="19.44140625" style="2" customWidth="1"/>
    <col min="2820" max="2820" width="64.33203125" style="2" customWidth="1"/>
    <col min="2821" max="2821" width="46.44140625" style="2" customWidth="1"/>
    <col min="2822" max="2822" width="22.5546875" style="2" customWidth="1"/>
    <col min="2823" max="2823" width="13.5546875" style="2" customWidth="1"/>
    <col min="2824" max="2824" width="14.109375" style="2" customWidth="1"/>
    <col min="2825" max="2825" width="26.5546875" style="2" customWidth="1"/>
    <col min="2826" max="2826" width="12.88671875" style="2" customWidth="1"/>
    <col min="2827" max="2827" width="16.33203125" style="2" customWidth="1"/>
    <col min="2828" max="2828" width="18.44140625" style="2" customWidth="1"/>
    <col min="2829" max="2829" width="20.6640625" style="2" customWidth="1"/>
    <col min="2830" max="2830" width="25.109375" style="2" customWidth="1"/>
    <col min="2831" max="2831" width="10.109375" style="2" customWidth="1"/>
    <col min="2832" max="2832" width="22.109375" style="2" customWidth="1"/>
    <col min="2833" max="2833" width="19.5546875" style="2" customWidth="1"/>
    <col min="2834" max="2834" width="24.109375" style="2" customWidth="1"/>
    <col min="2835" max="2835" width="14" style="2" bestFit="1" customWidth="1"/>
    <col min="2836" max="3073" width="8.88671875" style="2"/>
    <col min="3074" max="3074" width="11.33203125" style="2" customWidth="1"/>
    <col min="3075" max="3075" width="19.44140625" style="2" customWidth="1"/>
    <col min="3076" max="3076" width="64.33203125" style="2" customWidth="1"/>
    <col min="3077" max="3077" width="46.44140625" style="2" customWidth="1"/>
    <col min="3078" max="3078" width="22.5546875" style="2" customWidth="1"/>
    <col min="3079" max="3079" width="13.5546875" style="2" customWidth="1"/>
    <col min="3080" max="3080" width="14.109375" style="2" customWidth="1"/>
    <col min="3081" max="3081" width="26.5546875" style="2" customWidth="1"/>
    <col min="3082" max="3082" width="12.88671875" style="2" customWidth="1"/>
    <col min="3083" max="3083" width="16.33203125" style="2" customWidth="1"/>
    <col min="3084" max="3084" width="18.44140625" style="2" customWidth="1"/>
    <col min="3085" max="3085" width="20.6640625" style="2" customWidth="1"/>
    <col min="3086" max="3086" width="25.109375" style="2" customWidth="1"/>
    <col min="3087" max="3087" width="10.109375" style="2" customWidth="1"/>
    <col min="3088" max="3088" width="22.109375" style="2" customWidth="1"/>
    <col min="3089" max="3089" width="19.5546875" style="2" customWidth="1"/>
    <col min="3090" max="3090" width="24.109375" style="2" customWidth="1"/>
    <col min="3091" max="3091" width="14" style="2" bestFit="1" customWidth="1"/>
    <col min="3092" max="3329" width="8.88671875" style="2"/>
    <col min="3330" max="3330" width="11.33203125" style="2" customWidth="1"/>
    <col min="3331" max="3331" width="19.44140625" style="2" customWidth="1"/>
    <col min="3332" max="3332" width="64.33203125" style="2" customWidth="1"/>
    <col min="3333" max="3333" width="46.44140625" style="2" customWidth="1"/>
    <col min="3334" max="3334" width="22.5546875" style="2" customWidth="1"/>
    <col min="3335" max="3335" width="13.5546875" style="2" customWidth="1"/>
    <col min="3336" max="3336" width="14.109375" style="2" customWidth="1"/>
    <col min="3337" max="3337" width="26.5546875" style="2" customWidth="1"/>
    <col min="3338" max="3338" width="12.88671875" style="2" customWidth="1"/>
    <col min="3339" max="3339" width="16.33203125" style="2" customWidth="1"/>
    <col min="3340" max="3340" width="18.44140625" style="2" customWidth="1"/>
    <col min="3341" max="3341" width="20.6640625" style="2" customWidth="1"/>
    <col min="3342" max="3342" width="25.109375" style="2" customWidth="1"/>
    <col min="3343" max="3343" width="10.109375" style="2" customWidth="1"/>
    <col min="3344" max="3344" width="22.109375" style="2" customWidth="1"/>
    <col min="3345" max="3345" width="19.5546875" style="2" customWidth="1"/>
    <col min="3346" max="3346" width="24.109375" style="2" customWidth="1"/>
    <col min="3347" max="3347" width="14" style="2" bestFit="1" customWidth="1"/>
    <col min="3348" max="3585" width="8.88671875" style="2"/>
    <col min="3586" max="3586" width="11.33203125" style="2" customWidth="1"/>
    <col min="3587" max="3587" width="19.44140625" style="2" customWidth="1"/>
    <col min="3588" max="3588" width="64.33203125" style="2" customWidth="1"/>
    <col min="3589" max="3589" width="46.44140625" style="2" customWidth="1"/>
    <col min="3590" max="3590" width="22.5546875" style="2" customWidth="1"/>
    <col min="3591" max="3591" width="13.5546875" style="2" customWidth="1"/>
    <col min="3592" max="3592" width="14.109375" style="2" customWidth="1"/>
    <col min="3593" max="3593" width="26.5546875" style="2" customWidth="1"/>
    <col min="3594" max="3594" width="12.88671875" style="2" customWidth="1"/>
    <col min="3595" max="3595" width="16.33203125" style="2" customWidth="1"/>
    <col min="3596" max="3596" width="18.44140625" style="2" customWidth="1"/>
    <col min="3597" max="3597" width="20.6640625" style="2" customWidth="1"/>
    <col min="3598" max="3598" width="25.109375" style="2" customWidth="1"/>
    <col min="3599" max="3599" width="10.109375" style="2" customWidth="1"/>
    <col min="3600" max="3600" width="22.109375" style="2" customWidth="1"/>
    <col min="3601" max="3601" width="19.5546875" style="2" customWidth="1"/>
    <col min="3602" max="3602" width="24.109375" style="2" customWidth="1"/>
    <col min="3603" max="3603" width="14" style="2" bestFit="1" customWidth="1"/>
    <col min="3604" max="3841" width="8.88671875" style="2"/>
    <col min="3842" max="3842" width="11.33203125" style="2" customWidth="1"/>
    <col min="3843" max="3843" width="19.44140625" style="2" customWidth="1"/>
    <col min="3844" max="3844" width="64.33203125" style="2" customWidth="1"/>
    <col min="3845" max="3845" width="46.44140625" style="2" customWidth="1"/>
    <col min="3846" max="3846" width="22.5546875" style="2" customWidth="1"/>
    <col min="3847" max="3847" width="13.5546875" style="2" customWidth="1"/>
    <col min="3848" max="3848" width="14.109375" style="2" customWidth="1"/>
    <col min="3849" max="3849" width="26.5546875" style="2" customWidth="1"/>
    <col min="3850" max="3850" width="12.88671875" style="2" customWidth="1"/>
    <col min="3851" max="3851" width="16.33203125" style="2" customWidth="1"/>
    <col min="3852" max="3852" width="18.44140625" style="2" customWidth="1"/>
    <col min="3853" max="3853" width="20.6640625" style="2" customWidth="1"/>
    <col min="3854" max="3854" width="25.109375" style="2" customWidth="1"/>
    <col min="3855" max="3855" width="10.109375" style="2" customWidth="1"/>
    <col min="3856" max="3856" width="22.109375" style="2" customWidth="1"/>
    <col min="3857" max="3857" width="19.5546875" style="2" customWidth="1"/>
    <col min="3858" max="3858" width="24.109375" style="2" customWidth="1"/>
    <col min="3859" max="3859" width="14" style="2" bestFit="1" customWidth="1"/>
    <col min="3860" max="4097" width="8.88671875" style="2"/>
    <col min="4098" max="4098" width="11.33203125" style="2" customWidth="1"/>
    <col min="4099" max="4099" width="19.44140625" style="2" customWidth="1"/>
    <col min="4100" max="4100" width="64.33203125" style="2" customWidth="1"/>
    <col min="4101" max="4101" width="46.44140625" style="2" customWidth="1"/>
    <col min="4102" max="4102" width="22.5546875" style="2" customWidth="1"/>
    <col min="4103" max="4103" width="13.5546875" style="2" customWidth="1"/>
    <col min="4104" max="4104" width="14.109375" style="2" customWidth="1"/>
    <col min="4105" max="4105" width="26.5546875" style="2" customWidth="1"/>
    <col min="4106" max="4106" width="12.88671875" style="2" customWidth="1"/>
    <col min="4107" max="4107" width="16.33203125" style="2" customWidth="1"/>
    <col min="4108" max="4108" width="18.44140625" style="2" customWidth="1"/>
    <col min="4109" max="4109" width="20.6640625" style="2" customWidth="1"/>
    <col min="4110" max="4110" width="25.109375" style="2" customWidth="1"/>
    <col min="4111" max="4111" width="10.109375" style="2" customWidth="1"/>
    <col min="4112" max="4112" width="22.109375" style="2" customWidth="1"/>
    <col min="4113" max="4113" width="19.5546875" style="2" customWidth="1"/>
    <col min="4114" max="4114" width="24.109375" style="2" customWidth="1"/>
    <col min="4115" max="4115" width="14" style="2" bestFit="1" customWidth="1"/>
    <col min="4116" max="4353" width="8.88671875" style="2"/>
    <col min="4354" max="4354" width="11.33203125" style="2" customWidth="1"/>
    <col min="4355" max="4355" width="19.44140625" style="2" customWidth="1"/>
    <col min="4356" max="4356" width="64.33203125" style="2" customWidth="1"/>
    <col min="4357" max="4357" width="46.44140625" style="2" customWidth="1"/>
    <col min="4358" max="4358" width="22.5546875" style="2" customWidth="1"/>
    <col min="4359" max="4359" width="13.5546875" style="2" customWidth="1"/>
    <col min="4360" max="4360" width="14.109375" style="2" customWidth="1"/>
    <col min="4361" max="4361" width="26.5546875" style="2" customWidth="1"/>
    <col min="4362" max="4362" width="12.88671875" style="2" customWidth="1"/>
    <col min="4363" max="4363" width="16.33203125" style="2" customWidth="1"/>
    <col min="4364" max="4364" width="18.44140625" style="2" customWidth="1"/>
    <col min="4365" max="4365" width="20.6640625" style="2" customWidth="1"/>
    <col min="4366" max="4366" width="25.109375" style="2" customWidth="1"/>
    <col min="4367" max="4367" width="10.109375" style="2" customWidth="1"/>
    <col min="4368" max="4368" width="22.109375" style="2" customWidth="1"/>
    <col min="4369" max="4369" width="19.5546875" style="2" customWidth="1"/>
    <col min="4370" max="4370" width="24.109375" style="2" customWidth="1"/>
    <col min="4371" max="4371" width="14" style="2" bestFit="1" customWidth="1"/>
    <col min="4372" max="4609" width="8.88671875" style="2"/>
    <col min="4610" max="4610" width="11.33203125" style="2" customWidth="1"/>
    <col min="4611" max="4611" width="19.44140625" style="2" customWidth="1"/>
    <col min="4612" max="4612" width="64.33203125" style="2" customWidth="1"/>
    <col min="4613" max="4613" width="46.44140625" style="2" customWidth="1"/>
    <col min="4614" max="4614" width="22.5546875" style="2" customWidth="1"/>
    <col min="4615" max="4615" width="13.5546875" style="2" customWidth="1"/>
    <col min="4616" max="4616" width="14.109375" style="2" customWidth="1"/>
    <col min="4617" max="4617" width="26.5546875" style="2" customWidth="1"/>
    <col min="4618" max="4618" width="12.88671875" style="2" customWidth="1"/>
    <col min="4619" max="4619" width="16.33203125" style="2" customWidth="1"/>
    <col min="4620" max="4620" width="18.44140625" style="2" customWidth="1"/>
    <col min="4621" max="4621" width="20.6640625" style="2" customWidth="1"/>
    <col min="4622" max="4622" width="25.109375" style="2" customWidth="1"/>
    <col min="4623" max="4623" width="10.109375" style="2" customWidth="1"/>
    <col min="4624" max="4624" width="22.109375" style="2" customWidth="1"/>
    <col min="4625" max="4625" width="19.5546875" style="2" customWidth="1"/>
    <col min="4626" max="4626" width="24.109375" style="2" customWidth="1"/>
    <col min="4627" max="4627" width="14" style="2" bestFit="1" customWidth="1"/>
    <col min="4628" max="4865" width="8.88671875" style="2"/>
    <col min="4866" max="4866" width="11.33203125" style="2" customWidth="1"/>
    <col min="4867" max="4867" width="19.44140625" style="2" customWidth="1"/>
    <col min="4868" max="4868" width="64.33203125" style="2" customWidth="1"/>
    <col min="4869" max="4869" width="46.44140625" style="2" customWidth="1"/>
    <col min="4870" max="4870" width="22.5546875" style="2" customWidth="1"/>
    <col min="4871" max="4871" width="13.5546875" style="2" customWidth="1"/>
    <col min="4872" max="4872" width="14.109375" style="2" customWidth="1"/>
    <col min="4873" max="4873" width="26.5546875" style="2" customWidth="1"/>
    <col min="4874" max="4874" width="12.88671875" style="2" customWidth="1"/>
    <col min="4875" max="4875" width="16.33203125" style="2" customWidth="1"/>
    <col min="4876" max="4876" width="18.44140625" style="2" customWidth="1"/>
    <col min="4877" max="4877" width="20.6640625" style="2" customWidth="1"/>
    <col min="4878" max="4878" width="25.109375" style="2" customWidth="1"/>
    <col min="4879" max="4879" width="10.109375" style="2" customWidth="1"/>
    <col min="4880" max="4880" width="22.109375" style="2" customWidth="1"/>
    <col min="4881" max="4881" width="19.5546875" style="2" customWidth="1"/>
    <col min="4882" max="4882" width="24.109375" style="2" customWidth="1"/>
    <col min="4883" max="4883" width="14" style="2" bestFit="1" customWidth="1"/>
    <col min="4884" max="5121" width="8.88671875" style="2"/>
    <col min="5122" max="5122" width="11.33203125" style="2" customWidth="1"/>
    <col min="5123" max="5123" width="19.44140625" style="2" customWidth="1"/>
    <col min="5124" max="5124" width="64.33203125" style="2" customWidth="1"/>
    <col min="5125" max="5125" width="46.44140625" style="2" customWidth="1"/>
    <col min="5126" max="5126" width="22.5546875" style="2" customWidth="1"/>
    <col min="5127" max="5127" width="13.5546875" style="2" customWidth="1"/>
    <col min="5128" max="5128" width="14.109375" style="2" customWidth="1"/>
    <col min="5129" max="5129" width="26.5546875" style="2" customWidth="1"/>
    <col min="5130" max="5130" width="12.88671875" style="2" customWidth="1"/>
    <col min="5131" max="5131" width="16.33203125" style="2" customWidth="1"/>
    <col min="5132" max="5132" width="18.44140625" style="2" customWidth="1"/>
    <col min="5133" max="5133" width="20.6640625" style="2" customWidth="1"/>
    <col min="5134" max="5134" width="25.109375" style="2" customWidth="1"/>
    <col min="5135" max="5135" width="10.109375" style="2" customWidth="1"/>
    <col min="5136" max="5136" width="22.109375" style="2" customWidth="1"/>
    <col min="5137" max="5137" width="19.5546875" style="2" customWidth="1"/>
    <col min="5138" max="5138" width="24.109375" style="2" customWidth="1"/>
    <col min="5139" max="5139" width="14" style="2" bestFit="1" customWidth="1"/>
    <col min="5140" max="5377" width="8.88671875" style="2"/>
    <col min="5378" max="5378" width="11.33203125" style="2" customWidth="1"/>
    <col min="5379" max="5379" width="19.44140625" style="2" customWidth="1"/>
    <col min="5380" max="5380" width="64.33203125" style="2" customWidth="1"/>
    <col min="5381" max="5381" width="46.44140625" style="2" customWidth="1"/>
    <col min="5382" max="5382" width="22.5546875" style="2" customWidth="1"/>
    <col min="5383" max="5383" width="13.5546875" style="2" customWidth="1"/>
    <col min="5384" max="5384" width="14.109375" style="2" customWidth="1"/>
    <col min="5385" max="5385" width="26.5546875" style="2" customWidth="1"/>
    <col min="5386" max="5386" width="12.88671875" style="2" customWidth="1"/>
    <col min="5387" max="5387" width="16.33203125" style="2" customWidth="1"/>
    <col min="5388" max="5388" width="18.44140625" style="2" customWidth="1"/>
    <col min="5389" max="5389" width="20.6640625" style="2" customWidth="1"/>
    <col min="5390" max="5390" width="25.109375" style="2" customWidth="1"/>
    <col min="5391" max="5391" width="10.109375" style="2" customWidth="1"/>
    <col min="5392" max="5392" width="22.109375" style="2" customWidth="1"/>
    <col min="5393" max="5393" width="19.5546875" style="2" customWidth="1"/>
    <col min="5394" max="5394" width="24.109375" style="2" customWidth="1"/>
    <col min="5395" max="5395" width="14" style="2" bestFit="1" customWidth="1"/>
    <col min="5396" max="5633" width="8.88671875" style="2"/>
    <col min="5634" max="5634" width="11.33203125" style="2" customWidth="1"/>
    <col min="5635" max="5635" width="19.44140625" style="2" customWidth="1"/>
    <col min="5636" max="5636" width="64.33203125" style="2" customWidth="1"/>
    <col min="5637" max="5637" width="46.44140625" style="2" customWidth="1"/>
    <col min="5638" max="5638" width="22.5546875" style="2" customWidth="1"/>
    <col min="5639" max="5639" width="13.5546875" style="2" customWidth="1"/>
    <col min="5640" max="5640" width="14.109375" style="2" customWidth="1"/>
    <col min="5641" max="5641" width="26.5546875" style="2" customWidth="1"/>
    <col min="5642" max="5642" width="12.88671875" style="2" customWidth="1"/>
    <col min="5643" max="5643" width="16.33203125" style="2" customWidth="1"/>
    <col min="5644" max="5644" width="18.44140625" style="2" customWidth="1"/>
    <col min="5645" max="5645" width="20.6640625" style="2" customWidth="1"/>
    <col min="5646" max="5646" width="25.109375" style="2" customWidth="1"/>
    <col min="5647" max="5647" width="10.109375" style="2" customWidth="1"/>
    <col min="5648" max="5648" width="22.109375" style="2" customWidth="1"/>
    <col min="5649" max="5649" width="19.5546875" style="2" customWidth="1"/>
    <col min="5650" max="5650" width="24.109375" style="2" customWidth="1"/>
    <col min="5651" max="5651" width="14" style="2" bestFit="1" customWidth="1"/>
    <col min="5652" max="5889" width="8.88671875" style="2"/>
    <col min="5890" max="5890" width="11.33203125" style="2" customWidth="1"/>
    <col min="5891" max="5891" width="19.44140625" style="2" customWidth="1"/>
    <col min="5892" max="5892" width="64.33203125" style="2" customWidth="1"/>
    <col min="5893" max="5893" width="46.44140625" style="2" customWidth="1"/>
    <col min="5894" max="5894" width="22.5546875" style="2" customWidth="1"/>
    <col min="5895" max="5895" width="13.5546875" style="2" customWidth="1"/>
    <col min="5896" max="5896" width="14.109375" style="2" customWidth="1"/>
    <col min="5897" max="5897" width="26.5546875" style="2" customWidth="1"/>
    <col min="5898" max="5898" width="12.88671875" style="2" customWidth="1"/>
    <col min="5899" max="5899" width="16.33203125" style="2" customWidth="1"/>
    <col min="5900" max="5900" width="18.44140625" style="2" customWidth="1"/>
    <col min="5901" max="5901" width="20.6640625" style="2" customWidth="1"/>
    <col min="5902" max="5902" width="25.109375" style="2" customWidth="1"/>
    <col min="5903" max="5903" width="10.109375" style="2" customWidth="1"/>
    <col min="5904" max="5904" width="22.109375" style="2" customWidth="1"/>
    <col min="5905" max="5905" width="19.5546875" style="2" customWidth="1"/>
    <col min="5906" max="5906" width="24.109375" style="2" customWidth="1"/>
    <col min="5907" max="5907" width="14" style="2" bestFit="1" customWidth="1"/>
    <col min="5908" max="6145" width="8.88671875" style="2"/>
    <col min="6146" max="6146" width="11.33203125" style="2" customWidth="1"/>
    <col min="6147" max="6147" width="19.44140625" style="2" customWidth="1"/>
    <col min="6148" max="6148" width="64.33203125" style="2" customWidth="1"/>
    <col min="6149" max="6149" width="46.44140625" style="2" customWidth="1"/>
    <col min="6150" max="6150" width="22.5546875" style="2" customWidth="1"/>
    <col min="6151" max="6151" width="13.5546875" style="2" customWidth="1"/>
    <col min="6152" max="6152" width="14.109375" style="2" customWidth="1"/>
    <col min="6153" max="6153" width="26.5546875" style="2" customWidth="1"/>
    <col min="6154" max="6154" width="12.88671875" style="2" customWidth="1"/>
    <col min="6155" max="6155" width="16.33203125" style="2" customWidth="1"/>
    <col min="6156" max="6156" width="18.44140625" style="2" customWidth="1"/>
    <col min="6157" max="6157" width="20.6640625" style="2" customWidth="1"/>
    <col min="6158" max="6158" width="25.109375" style="2" customWidth="1"/>
    <col min="6159" max="6159" width="10.109375" style="2" customWidth="1"/>
    <col min="6160" max="6160" width="22.109375" style="2" customWidth="1"/>
    <col min="6161" max="6161" width="19.5546875" style="2" customWidth="1"/>
    <col min="6162" max="6162" width="24.109375" style="2" customWidth="1"/>
    <col min="6163" max="6163" width="14" style="2" bestFit="1" customWidth="1"/>
    <col min="6164" max="6401" width="8.88671875" style="2"/>
    <col min="6402" max="6402" width="11.33203125" style="2" customWidth="1"/>
    <col min="6403" max="6403" width="19.44140625" style="2" customWidth="1"/>
    <col min="6404" max="6404" width="64.33203125" style="2" customWidth="1"/>
    <col min="6405" max="6405" width="46.44140625" style="2" customWidth="1"/>
    <col min="6406" max="6406" width="22.5546875" style="2" customWidth="1"/>
    <col min="6407" max="6407" width="13.5546875" style="2" customWidth="1"/>
    <col min="6408" max="6408" width="14.109375" style="2" customWidth="1"/>
    <col min="6409" max="6409" width="26.5546875" style="2" customWidth="1"/>
    <col min="6410" max="6410" width="12.88671875" style="2" customWidth="1"/>
    <col min="6411" max="6411" width="16.33203125" style="2" customWidth="1"/>
    <col min="6412" max="6412" width="18.44140625" style="2" customWidth="1"/>
    <col min="6413" max="6413" width="20.6640625" style="2" customWidth="1"/>
    <col min="6414" max="6414" width="25.109375" style="2" customWidth="1"/>
    <col min="6415" max="6415" width="10.109375" style="2" customWidth="1"/>
    <col min="6416" max="6416" width="22.109375" style="2" customWidth="1"/>
    <col min="6417" max="6417" width="19.5546875" style="2" customWidth="1"/>
    <col min="6418" max="6418" width="24.109375" style="2" customWidth="1"/>
    <col min="6419" max="6419" width="14" style="2" bestFit="1" customWidth="1"/>
    <col min="6420" max="6657" width="8.88671875" style="2"/>
    <col min="6658" max="6658" width="11.33203125" style="2" customWidth="1"/>
    <col min="6659" max="6659" width="19.44140625" style="2" customWidth="1"/>
    <col min="6660" max="6660" width="64.33203125" style="2" customWidth="1"/>
    <col min="6661" max="6661" width="46.44140625" style="2" customWidth="1"/>
    <col min="6662" max="6662" width="22.5546875" style="2" customWidth="1"/>
    <col min="6663" max="6663" width="13.5546875" style="2" customWidth="1"/>
    <col min="6664" max="6664" width="14.109375" style="2" customWidth="1"/>
    <col min="6665" max="6665" width="26.5546875" style="2" customWidth="1"/>
    <col min="6666" max="6666" width="12.88671875" style="2" customWidth="1"/>
    <col min="6667" max="6667" width="16.33203125" style="2" customWidth="1"/>
    <col min="6668" max="6668" width="18.44140625" style="2" customWidth="1"/>
    <col min="6669" max="6669" width="20.6640625" style="2" customWidth="1"/>
    <col min="6670" max="6670" width="25.109375" style="2" customWidth="1"/>
    <col min="6671" max="6671" width="10.109375" style="2" customWidth="1"/>
    <col min="6672" max="6672" width="22.109375" style="2" customWidth="1"/>
    <col min="6673" max="6673" width="19.5546875" style="2" customWidth="1"/>
    <col min="6674" max="6674" width="24.109375" style="2" customWidth="1"/>
    <col min="6675" max="6675" width="14" style="2" bestFit="1" customWidth="1"/>
    <col min="6676" max="6913" width="8.88671875" style="2"/>
    <col min="6914" max="6914" width="11.33203125" style="2" customWidth="1"/>
    <col min="6915" max="6915" width="19.44140625" style="2" customWidth="1"/>
    <col min="6916" max="6916" width="64.33203125" style="2" customWidth="1"/>
    <col min="6917" max="6917" width="46.44140625" style="2" customWidth="1"/>
    <col min="6918" max="6918" width="22.5546875" style="2" customWidth="1"/>
    <col min="6919" max="6919" width="13.5546875" style="2" customWidth="1"/>
    <col min="6920" max="6920" width="14.109375" style="2" customWidth="1"/>
    <col min="6921" max="6921" width="26.5546875" style="2" customWidth="1"/>
    <col min="6922" max="6922" width="12.88671875" style="2" customWidth="1"/>
    <col min="6923" max="6923" width="16.33203125" style="2" customWidth="1"/>
    <col min="6924" max="6924" width="18.44140625" style="2" customWidth="1"/>
    <col min="6925" max="6925" width="20.6640625" style="2" customWidth="1"/>
    <col min="6926" max="6926" width="25.109375" style="2" customWidth="1"/>
    <col min="6927" max="6927" width="10.109375" style="2" customWidth="1"/>
    <col min="6928" max="6928" width="22.109375" style="2" customWidth="1"/>
    <col min="6929" max="6929" width="19.5546875" style="2" customWidth="1"/>
    <col min="6930" max="6930" width="24.109375" style="2" customWidth="1"/>
    <col min="6931" max="6931" width="14" style="2" bestFit="1" customWidth="1"/>
    <col min="6932" max="7169" width="8.88671875" style="2"/>
    <col min="7170" max="7170" width="11.33203125" style="2" customWidth="1"/>
    <col min="7171" max="7171" width="19.44140625" style="2" customWidth="1"/>
    <col min="7172" max="7172" width="64.33203125" style="2" customWidth="1"/>
    <col min="7173" max="7173" width="46.44140625" style="2" customWidth="1"/>
    <col min="7174" max="7174" width="22.5546875" style="2" customWidth="1"/>
    <col min="7175" max="7175" width="13.5546875" style="2" customWidth="1"/>
    <col min="7176" max="7176" width="14.109375" style="2" customWidth="1"/>
    <col min="7177" max="7177" width="26.5546875" style="2" customWidth="1"/>
    <col min="7178" max="7178" width="12.88671875" style="2" customWidth="1"/>
    <col min="7179" max="7179" width="16.33203125" style="2" customWidth="1"/>
    <col min="7180" max="7180" width="18.44140625" style="2" customWidth="1"/>
    <col min="7181" max="7181" width="20.6640625" style="2" customWidth="1"/>
    <col min="7182" max="7182" width="25.109375" style="2" customWidth="1"/>
    <col min="7183" max="7183" width="10.109375" style="2" customWidth="1"/>
    <col min="7184" max="7184" width="22.109375" style="2" customWidth="1"/>
    <col min="7185" max="7185" width="19.5546875" style="2" customWidth="1"/>
    <col min="7186" max="7186" width="24.109375" style="2" customWidth="1"/>
    <col min="7187" max="7187" width="14" style="2" bestFit="1" customWidth="1"/>
    <col min="7188" max="7425" width="8.88671875" style="2"/>
    <col min="7426" max="7426" width="11.33203125" style="2" customWidth="1"/>
    <col min="7427" max="7427" width="19.44140625" style="2" customWidth="1"/>
    <col min="7428" max="7428" width="64.33203125" style="2" customWidth="1"/>
    <col min="7429" max="7429" width="46.44140625" style="2" customWidth="1"/>
    <col min="7430" max="7430" width="22.5546875" style="2" customWidth="1"/>
    <col min="7431" max="7431" width="13.5546875" style="2" customWidth="1"/>
    <col min="7432" max="7432" width="14.109375" style="2" customWidth="1"/>
    <col min="7433" max="7433" width="26.5546875" style="2" customWidth="1"/>
    <col min="7434" max="7434" width="12.88671875" style="2" customWidth="1"/>
    <col min="7435" max="7435" width="16.33203125" style="2" customWidth="1"/>
    <col min="7436" max="7436" width="18.44140625" style="2" customWidth="1"/>
    <col min="7437" max="7437" width="20.6640625" style="2" customWidth="1"/>
    <col min="7438" max="7438" width="25.109375" style="2" customWidth="1"/>
    <col min="7439" max="7439" width="10.109375" style="2" customWidth="1"/>
    <col min="7440" max="7440" width="22.109375" style="2" customWidth="1"/>
    <col min="7441" max="7441" width="19.5546875" style="2" customWidth="1"/>
    <col min="7442" max="7442" width="24.109375" style="2" customWidth="1"/>
    <col min="7443" max="7443" width="14" style="2" bestFit="1" customWidth="1"/>
    <col min="7444" max="7681" width="8.88671875" style="2"/>
    <col min="7682" max="7682" width="11.33203125" style="2" customWidth="1"/>
    <col min="7683" max="7683" width="19.44140625" style="2" customWidth="1"/>
    <col min="7684" max="7684" width="64.33203125" style="2" customWidth="1"/>
    <col min="7685" max="7685" width="46.44140625" style="2" customWidth="1"/>
    <col min="7686" max="7686" width="22.5546875" style="2" customWidth="1"/>
    <col min="7687" max="7687" width="13.5546875" style="2" customWidth="1"/>
    <col min="7688" max="7688" width="14.109375" style="2" customWidth="1"/>
    <col min="7689" max="7689" width="26.5546875" style="2" customWidth="1"/>
    <col min="7690" max="7690" width="12.88671875" style="2" customWidth="1"/>
    <col min="7691" max="7691" width="16.33203125" style="2" customWidth="1"/>
    <col min="7692" max="7692" width="18.44140625" style="2" customWidth="1"/>
    <col min="7693" max="7693" width="20.6640625" style="2" customWidth="1"/>
    <col min="7694" max="7694" width="25.109375" style="2" customWidth="1"/>
    <col min="7695" max="7695" width="10.109375" style="2" customWidth="1"/>
    <col min="7696" max="7696" width="22.109375" style="2" customWidth="1"/>
    <col min="7697" max="7697" width="19.5546875" style="2" customWidth="1"/>
    <col min="7698" max="7698" width="24.109375" style="2" customWidth="1"/>
    <col min="7699" max="7699" width="14" style="2" bestFit="1" customWidth="1"/>
    <col min="7700" max="7937" width="8.88671875" style="2"/>
    <col min="7938" max="7938" width="11.33203125" style="2" customWidth="1"/>
    <col min="7939" max="7939" width="19.44140625" style="2" customWidth="1"/>
    <col min="7940" max="7940" width="64.33203125" style="2" customWidth="1"/>
    <col min="7941" max="7941" width="46.44140625" style="2" customWidth="1"/>
    <col min="7942" max="7942" width="22.5546875" style="2" customWidth="1"/>
    <col min="7943" max="7943" width="13.5546875" style="2" customWidth="1"/>
    <col min="7944" max="7944" width="14.109375" style="2" customWidth="1"/>
    <col min="7945" max="7945" width="26.5546875" style="2" customWidth="1"/>
    <col min="7946" max="7946" width="12.88671875" style="2" customWidth="1"/>
    <col min="7947" max="7947" width="16.33203125" style="2" customWidth="1"/>
    <col min="7948" max="7948" width="18.44140625" style="2" customWidth="1"/>
    <col min="7949" max="7949" width="20.6640625" style="2" customWidth="1"/>
    <col min="7950" max="7950" width="25.109375" style="2" customWidth="1"/>
    <col min="7951" max="7951" width="10.109375" style="2" customWidth="1"/>
    <col min="7952" max="7952" width="22.109375" style="2" customWidth="1"/>
    <col min="7953" max="7953" width="19.5546875" style="2" customWidth="1"/>
    <col min="7954" max="7954" width="24.109375" style="2" customWidth="1"/>
    <col min="7955" max="7955" width="14" style="2" bestFit="1" customWidth="1"/>
    <col min="7956" max="8193" width="8.88671875" style="2"/>
    <col min="8194" max="8194" width="11.33203125" style="2" customWidth="1"/>
    <col min="8195" max="8195" width="19.44140625" style="2" customWidth="1"/>
    <col min="8196" max="8196" width="64.33203125" style="2" customWidth="1"/>
    <col min="8197" max="8197" width="46.44140625" style="2" customWidth="1"/>
    <col min="8198" max="8198" width="22.5546875" style="2" customWidth="1"/>
    <col min="8199" max="8199" width="13.5546875" style="2" customWidth="1"/>
    <col min="8200" max="8200" width="14.109375" style="2" customWidth="1"/>
    <col min="8201" max="8201" width="26.5546875" style="2" customWidth="1"/>
    <col min="8202" max="8202" width="12.88671875" style="2" customWidth="1"/>
    <col min="8203" max="8203" width="16.33203125" style="2" customWidth="1"/>
    <col min="8204" max="8204" width="18.44140625" style="2" customWidth="1"/>
    <col min="8205" max="8205" width="20.6640625" style="2" customWidth="1"/>
    <col min="8206" max="8206" width="25.109375" style="2" customWidth="1"/>
    <col min="8207" max="8207" width="10.109375" style="2" customWidth="1"/>
    <col min="8208" max="8208" width="22.109375" style="2" customWidth="1"/>
    <col min="8209" max="8209" width="19.5546875" style="2" customWidth="1"/>
    <col min="8210" max="8210" width="24.109375" style="2" customWidth="1"/>
    <col min="8211" max="8211" width="14" style="2" bestFit="1" customWidth="1"/>
    <col min="8212" max="8449" width="8.88671875" style="2"/>
    <col min="8450" max="8450" width="11.33203125" style="2" customWidth="1"/>
    <col min="8451" max="8451" width="19.44140625" style="2" customWidth="1"/>
    <col min="8452" max="8452" width="64.33203125" style="2" customWidth="1"/>
    <col min="8453" max="8453" width="46.44140625" style="2" customWidth="1"/>
    <col min="8454" max="8454" width="22.5546875" style="2" customWidth="1"/>
    <col min="8455" max="8455" width="13.5546875" style="2" customWidth="1"/>
    <col min="8456" max="8456" width="14.109375" style="2" customWidth="1"/>
    <col min="8457" max="8457" width="26.5546875" style="2" customWidth="1"/>
    <col min="8458" max="8458" width="12.88671875" style="2" customWidth="1"/>
    <col min="8459" max="8459" width="16.33203125" style="2" customWidth="1"/>
    <col min="8460" max="8460" width="18.44140625" style="2" customWidth="1"/>
    <col min="8461" max="8461" width="20.6640625" style="2" customWidth="1"/>
    <col min="8462" max="8462" width="25.109375" style="2" customWidth="1"/>
    <col min="8463" max="8463" width="10.109375" style="2" customWidth="1"/>
    <col min="8464" max="8464" width="22.109375" style="2" customWidth="1"/>
    <col min="8465" max="8465" width="19.5546875" style="2" customWidth="1"/>
    <col min="8466" max="8466" width="24.109375" style="2" customWidth="1"/>
    <col min="8467" max="8467" width="14" style="2" bestFit="1" customWidth="1"/>
    <col min="8468" max="8705" width="8.88671875" style="2"/>
    <col min="8706" max="8706" width="11.33203125" style="2" customWidth="1"/>
    <col min="8707" max="8707" width="19.44140625" style="2" customWidth="1"/>
    <col min="8708" max="8708" width="64.33203125" style="2" customWidth="1"/>
    <col min="8709" max="8709" width="46.44140625" style="2" customWidth="1"/>
    <col min="8710" max="8710" width="22.5546875" style="2" customWidth="1"/>
    <col min="8711" max="8711" width="13.5546875" style="2" customWidth="1"/>
    <col min="8712" max="8712" width="14.109375" style="2" customWidth="1"/>
    <col min="8713" max="8713" width="26.5546875" style="2" customWidth="1"/>
    <col min="8714" max="8714" width="12.88671875" style="2" customWidth="1"/>
    <col min="8715" max="8715" width="16.33203125" style="2" customWidth="1"/>
    <col min="8716" max="8716" width="18.44140625" style="2" customWidth="1"/>
    <col min="8717" max="8717" width="20.6640625" style="2" customWidth="1"/>
    <col min="8718" max="8718" width="25.109375" style="2" customWidth="1"/>
    <col min="8719" max="8719" width="10.109375" style="2" customWidth="1"/>
    <col min="8720" max="8720" width="22.109375" style="2" customWidth="1"/>
    <col min="8721" max="8721" width="19.5546875" style="2" customWidth="1"/>
    <col min="8722" max="8722" width="24.109375" style="2" customWidth="1"/>
    <col min="8723" max="8723" width="14" style="2" bestFit="1" customWidth="1"/>
    <col min="8724" max="8961" width="8.88671875" style="2"/>
    <col min="8962" max="8962" width="11.33203125" style="2" customWidth="1"/>
    <col min="8963" max="8963" width="19.44140625" style="2" customWidth="1"/>
    <col min="8964" max="8964" width="64.33203125" style="2" customWidth="1"/>
    <col min="8965" max="8965" width="46.44140625" style="2" customWidth="1"/>
    <col min="8966" max="8966" width="22.5546875" style="2" customWidth="1"/>
    <col min="8967" max="8967" width="13.5546875" style="2" customWidth="1"/>
    <col min="8968" max="8968" width="14.109375" style="2" customWidth="1"/>
    <col min="8969" max="8969" width="26.5546875" style="2" customWidth="1"/>
    <col min="8970" max="8970" width="12.88671875" style="2" customWidth="1"/>
    <col min="8971" max="8971" width="16.33203125" style="2" customWidth="1"/>
    <col min="8972" max="8972" width="18.44140625" style="2" customWidth="1"/>
    <col min="8973" max="8973" width="20.6640625" style="2" customWidth="1"/>
    <col min="8974" max="8974" width="25.109375" style="2" customWidth="1"/>
    <col min="8975" max="8975" width="10.109375" style="2" customWidth="1"/>
    <col min="8976" max="8976" width="22.109375" style="2" customWidth="1"/>
    <col min="8977" max="8977" width="19.5546875" style="2" customWidth="1"/>
    <col min="8978" max="8978" width="24.109375" style="2" customWidth="1"/>
    <col min="8979" max="8979" width="14" style="2" bestFit="1" customWidth="1"/>
    <col min="8980" max="9217" width="8.88671875" style="2"/>
    <col min="9218" max="9218" width="11.33203125" style="2" customWidth="1"/>
    <col min="9219" max="9219" width="19.44140625" style="2" customWidth="1"/>
    <col min="9220" max="9220" width="64.33203125" style="2" customWidth="1"/>
    <col min="9221" max="9221" width="46.44140625" style="2" customWidth="1"/>
    <col min="9222" max="9222" width="22.5546875" style="2" customWidth="1"/>
    <col min="9223" max="9223" width="13.5546875" style="2" customWidth="1"/>
    <col min="9224" max="9224" width="14.109375" style="2" customWidth="1"/>
    <col min="9225" max="9225" width="26.5546875" style="2" customWidth="1"/>
    <col min="9226" max="9226" width="12.88671875" style="2" customWidth="1"/>
    <col min="9227" max="9227" width="16.33203125" style="2" customWidth="1"/>
    <col min="9228" max="9228" width="18.44140625" style="2" customWidth="1"/>
    <col min="9229" max="9229" width="20.6640625" style="2" customWidth="1"/>
    <col min="9230" max="9230" width="25.109375" style="2" customWidth="1"/>
    <col min="9231" max="9231" width="10.109375" style="2" customWidth="1"/>
    <col min="9232" max="9232" width="22.109375" style="2" customWidth="1"/>
    <col min="9233" max="9233" width="19.5546875" style="2" customWidth="1"/>
    <col min="9234" max="9234" width="24.109375" style="2" customWidth="1"/>
    <col min="9235" max="9235" width="14" style="2" bestFit="1" customWidth="1"/>
    <col min="9236" max="9473" width="8.88671875" style="2"/>
    <col min="9474" max="9474" width="11.33203125" style="2" customWidth="1"/>
    <col min="9475" max="9475" width="19.44140625" style="2" customWidth="1"/>
    <col min="9476" max="9476" width="64.33203125" style="2" customWidth="1"/>
    <col min="9477" max="9477" width="46.44140625" style="2" customWidth="1"/>
    <col min="9478" max="9478" width="22.5546875" style="2" customWidth="1"/>
    <col min="9479" max="9479" width="13.5546875" style="2" customWidth="1"/>
    <col min="9480" max="9480" width="14.109375" style="2" customWidth="1"/>
    <col min="9481" max="9481" width="26.5546875" style="2" customWidth="1"/>
    <col min="9482" max="9482" width="12.88671875" style="2" customWidth="1"/>
    <col min="9483" max="9483" width="16.33203125" style="2" customWidth="1"/>
    <col min="9484" max="9484" width="18.44140625" style="2" customWidth="1"/>
    <col min="9485" max="9485" width="20.6640625" style="2" customWidth="1"/>
    <col min="9486" max="9486" width="25.109375" style="2" customWidth="1"/>
    <col min="9487" max="9487" width="10.109375" style="2" customWidth="1"/>
    <col min="9488" max="9488" width="22.109375" style="2" customWidth="1"/>
    <col min="9489" max="9489" width="19.5546875" style="2" customWidth="1"/>
    <col min="9490" max="9490" width="24.109375" style="2" customWidth="1"/>
    <col min="9491" max="9491" width="14" style="2" bestFit="1" customWidth="1"/>
    <col min="9492" max="9729" width="8.88671875" style="2"/>
    <col min="9730" max="9730" width="11.33203125" style="2" customWidth="1"/>
    <col min="9731" max="9731" width="19.44140625" style="2" customWidth="1"/>
    <col min="9732" max="9732" width="64.33203125" style="2" customWidth="1"/>
    <col min="9733" max="9733" width="46.44140625" style="2" customWidth="1"/>
    <col min="9734" max="9734" width="22.5546875" style="2" customWidth="1"/>
    <col min="9735" max="9735" width="13.5546875" style="2" customWidth="1"/>
    <col min="9736" max="9736" width="14.109375" style="2" customWidth="1"/>
    <col min="9737" max="9737" width="26.5546875" style="2" customWidth="1"/>
    <col min="9738" max="9738" width="12.88671875" style="2" customWidth="1"/>
    <col min="9739" max="9739" width="16.33203125" style="2" customWidth="1"/>
    <col min="9740" max="9740" width="18.44140625" style="2" customWidth="1"/>
    <col min="9741" max="9741" width="20.6640625" style="2" customWidth="1"/>
    <col min="9742" max="9742" width="25.109375" style="2" customWidth="1"/>
    <col min="9743" max="9743" width="10.109375" style="2" customWidth="1"/>
    <col min="9744" max="9744" width="22.109375" style="2" customWidth="1"/>
    <col min="9745" max="9745" width="19.5546875" style="2" customWidth="1"/>
    <col min="9746" max="9746" width="24.109375" style="2" customWidth="1"/>
    <col min="9747" max="9747" width="14" style="2" bestFit="1" customWidth="1"/>
    <col min="9748" max="9985" width="8.88671875" style="2"/>
    <col min="9986" max="9986" width="11.33203125" style="2" customWidth="1"/>
    <col min="9987" max="9987" width="19.44140625" style="2" customWidth="1"/>
    <col min="9988" max="9988" width="64.33203125" style="2" customWidth="1"/>
    <col min="9989" max="9989" width="46.44140625" style="2" customWidth="1"/>
    <col min="9990" max="9990" width="22.5546875" style="2" customWidth="1"/>
    <col min="9991" max="9991" width="13.5546875" style="2" customWidth="1"/>
    <col min="9992" max="9992" width="14.109375" style="2" customWidth="1"/>
    <col min="9993" max="9993" width="26.5546875" style="2" customWidth="1"/>
    <col min="9994" max="9994" width="12.88671875" style="2" customWidth="1"/>
    <col min="9995" max="9995" width="16.33203125" style="2" customWidth="1"/>
    <col min="9996" max="9996" width="18.44140625" style="2" customWidth="1"/>
    <col min="9997" max="9997" width="20.6640625" style="2" customWidth="1"/>
    <col min="9998" max="9998" width="25.109375" style="2" customWidth="1"/>
    <col min="9999" max="9999" width="10.109375" style="2" customWidth="1"/>
    <col min="10000" max="10000" width="22.109375" style="2" customWidth="1"/>
    <col min="10001" max="10001" width="19.5546875" style="2" customWidth="1"/>
    <col min="10002" max="10002" width="24.109375" style="2" customWidth="1"/>
    <col min="10003" max="10003" width="14" style="2" bestFit="1" customWidth="1"/>
    <col min="10004" max="10241" width="8.88671875" style="2"/>
    <col min="10242" max="10242" width="11.33203125" style="2" customWidth="1"/>
    <col min="10243" max="10243" width="19.44140625" style="2" customWidth="1"/>
    <col min="10244" max="10244" width="64.33203125" style="2" customWidth="1"/>
    <col min="10245" max="10245" width="46.44140625" style="2" customWidth="1"/>
    <col min="10246" max="10246" width="22.5546875" style="2" customWidth="1"/>
    <col min="10247" max="10247" width="13.5546875" style="2" customWidth="1"/>
    <col min="10248" max="10248" width="14.109375" style="2" customWidth="1"/>
    <col min="10249" max="10249" width="26.5546875" style="2" customWidth="1"/>
    <col min="10250" max="10250" width="12.88671875" style="2" customWidth="1"/>
    <col min="10251" max="10251" width="16.33203125" style="2" customWidth="1"/>
    <col min="10252" max="10252" width="18.44140625" style="2" customWidth="1"/>
    <col min="10253" max="10253" width="20.6640625" style="2" customWidth="1"/>
    <col min="10254" max="10254" width="25.109375" style="2" customWidth="1"/>
    <col min="10255" max="10255" width="10.109375" style="2" customWidth="1"/>
    <col min="10256" max="10256" width="22.109375" style="2" customWidth="1"/>
    <col min="10257" max="10257" width="19.5546875" style="2" customWidth="1"/>
    <col min="10258" max="10258" width="24.109375" style="2" customWidth="1"/>
    <col min="10259" max="10259" width="14" style="2" bestFit="1" customWidth="1"/>
    <col min="10260" max="10497" width="8.88671875" style="2"/>
    <col min="10498" max="10498" width="11.33203125" style="2" customWidth="1"/>
    <col min="10499" max="10499" width="19.44140625" style="2" customWidth="1"/>
    <col min="10500" max="10500" width="64.33203125" style="2" customWidth="1"/>
    <col min="10501" max="10501" width="46.44140625" style="2" customWidth="1"/>
    <col min="10502" max="10502" width="22.5546875" style="2" customWidth="1"/>
    <col min="10503" max="10503" width="13.5546875" style="2" customWidth="1"/>
    <col min="10504" max="10504" width="14.109375" style="2" customWidth="1"/>
    <col min="10505" max="10505" width="26.5546875" style="2" customWidth="1"/>
    <col min="10506" max="10506" width="12.88671875" style="2" customWidth="1"/>
    <col min="10507" max="10507" width="16.33203125" style="2" customWidth="1"/>
    <col min="10508" max="10508" width="18.44140625" style="2" customWidth="1"/>
    <col min="10509" max="10509" width="20.6640625" style="2" customWidth="1"/>
    <col min="10510" max="10510" width="25.109375" style="2" customWidth="1"/>
    <col min="10511" max="10511" width="10.109375" style="2" customWidth="1"/>
    <col min="10512" max="10512" width="22.109375" style="2" customWidth="1"/>
    <col min="10513" max="10513" width="19.5546875" style="2" customWidth="1"/>
    <col min="10514" max="10514" width="24.109375" style="2" customWidth="1"/>
    <col min="10515" max="10515" width="14" style="2" bestFit="1" customWidth="1"/>
    <col min="10516" max="10753" width="8.88671875" style="2"/>
    <col min="10754" max="10754" width="11.33203125" style="2" customWidth="1"/>
    <col min="10755" max="10755" width="19.44140625" style="2" customWidth="1"/>
    <col min="10756" max="10756" width="64.33203125" style="2" customWidth="1"/>
    <col min="10757" max="10757" width="46.44140625" style="2" customWidth="1"/>
    <col min="10758" max="10758" width="22.5546875" style="2" customWidth="1"/>
    <col min="10759" max="10759" width="13.5546875" style="2" customWidth="1"/>
    <col min="10760" max="10760" width="14.109375" style="2" customWidth="1"/>
    <col min="10761" max="10761" width="26.5546875" style="2" customWidth="1"/>
    <col min="10762" max="10762" width="12.88671875" style="2" customWidth="1"/>
    <col min="10763" max="10763" width="16.33203125" style="2" customWidth="1"/>
    <col min="10764" max="10764" width="18.44140625" style="2" customWidth="1"/>
    <col min="10765" max="10765" width="20.6640625" style="2" customWidth="1"/>
    <col min="10766" max="10766" width="25.109375" style="2" customWidth="1"/>
    <col min="10767" max="10767" width="10.109375" style="2" customWidth="1"/>
    <col min="10768" max="10768" width="22.109375" style="2" customWidth="1"/>
    <col min="10769" max="10769" width="19.5546875" style="2" customWidth="1"/>
    <col min="10770" max="10770" width="24.109375" style="2" customWidth="1"/>
    <col min="10771" max="10771" width="14" style="2" bestFit="1" customWidth="1"/>
    <col min="10772" max="11009" width="8.88671875" style="2"/>
    <col min="11010" max="11010" width="11.33203125" style="2" customWidth="1"/>
    <col min="11011" max="11011" width="19.44140625" style="2" customWidth="1"/>
    <col min="11012" max="11012" width="64.33203125" style="2" customWidth="1"/>
    <col min="11013" max="11013" width="46.44140625" style="2" customWidth="1"/>
    <col min="11014" max="11014" width="22.5546875" style="2" customWidth="1"/>
    <col min="11015" max="11015" width="13.5546875" style="2" customWidth="1"/>
    <col min="11016" max="11016" width="14.109375" style="2" customWidth="1"/>
    <col min="11017" max="11017" width="26.5546875" style="2" customWidth="1"/>
    <col min="11018" max="11018" width="12.88671875" style="2" customWidth="1"/>
    <col min="11019" max="11019" width="16.33203125" style="2" customWidth="1"/>
    <col min="11020" max="11020" width="18.44140625" style="2" customWidth="1"/>
    <col min="11021" max="11021" width="20.6640625" style="2" customWidth="1"/>
    <col min="11022" max="11022" width="25.109375" style="2" customWidth="1"/>
    <col min="11023" max="11023" width="10.109375" style="2" customWidth="1"/>
    <col min="11024" max="11024" width="22.109375" style="2" customWidth="1"/>
    <col min="11025" max="11025" width="19.5546875" style="2" customWidth="1"/>
    <col min="11026" max="11026" width="24.109375" style="2" customWidth="1"/>
    <col min="11027" max="11027" width="14" style="2" bestFit="1" customWidth="1"/>
    <col min="11028" max="11265" width="8.88671875" style="2"/>
    <col min="11266" max="11266" width="11.33203125" style="2" customWidth="1"/>
    <col min="11267" max="11267" width="19.44140625" style="2" customWidth="1"/>
    <col min="11268" max="11268" width="64.33203125" style="2" customWidth="1"/>
    <col min="11269" max="11269" width="46.44140625" style="2" customWidth="1"/>
    <col min="11270" max="11270" width="22.5546875" style="2" customWidth="1"/>
    <col min="11271" max="11271" width="13.5546875" style="2" customWidth="1"/>
    <col min="11272" max="11272" width="14.109375" style="2" customWidth="1"/>
    <col min="11273" max="11273" width="26.5546875" style="2" customWidth="1"/>
    <col min="11274" max="11274" width="12.88671875" style="2" customWidth="1"/>
    <col min="11275" max="11275" width="16.33203125" style="2" customWidth="1"/>
    <col min="11276" max="11276" width="18.44140625" style="2" customWidth="1"/>
    <col min="11277" max="11277" width="20.6640625" style="2" customWidth="1"/>
    <col min="11278" max="11278" width="25.109375" style="2" customWidth="1"/>
    <col min="11279" max="11279" width="10.109375" style="2" customWidth="1"/>
    <col min="11280" max="11280" width="22.109375" style="2" customWidth="1"/>
    <col min="11281" max="11281" width="19.5546875" style="2" customWidth="1"/>
    <col min="11282" max="11282" width="24.109375" style="2" customWidth="1"/>
    <col min="11283" max="11283" width="14" style="2" bestFit="1" customWidth="1"/>
    <col min="11284" max="11521" width="8.88671875" style="2"/>
    <col min="11522" max="11522" width="11.33203125" style="2" customWidth="1"/>
    <col min="11523" max="11523" width="19.44140625" style="2" customWidth="1"/>
    <col min="11524" max="11524" width="64.33203125" style="2" customWidth="1"/>
    <col min="11525" max="11525" width="46.44140625" style="2" customWidth="1"/>
    <col min="11526" max="11526" width="22.5546875" style="2" customWidth="1"/>
    <col min="11527" max="11527" width="13.5546875" style="2" customWidth="1"/>
    <col min="11528" max="11528" width="14.109375" style="2" customWidth="1"/>
    <col min="11529" max="11529" width="26.5546875" style="2" customWidth="1"/>
    <col min="11530" max="11530" width="12.88671875" style="2" customWidth="1"/>
    <col min="11531" max="11531" width="16.33203125" style="2" customWidth="1"/>
    <col min="11532" max="11532" width="18.44140625" style="2" customWidth="1"/>
    <col min="11533" max="11533" width="20.6640625" style="2" customWidth="1"/>
    <col min="11534" max="11534" width="25.109375" style="2" customWidth="1"/>
    <col min="11535" max="11535" width="10.109375" style="2" customWidth="1"/>
    <col min="11536" max="11536" width="22.109375" style="2" customWidth="1"/>
    <col min="11537" max="11537" width="19.5546875" style="2" customWidth="1"/>
    <col min="11538" max="11538" width="24.109375" style="2" customWidth="1"/>
    <col min="11539" max="11539" width="14" style="2" bestFit="1" customWidth="1"/>
    <col min="11540" max="11777" width="8.88671875" style="2"/>
    <col min="11778" max="11778" width="11.33203125" style="2" customWidth="1"/>
    <col min="11779" max="11779" width="19.44140625" style="2" customWidth="1"/>
    <col min="11780" max="11780" width="64.33203125" style="2" customWidth="1"/>
    <col min="11781" max="11781" width="46.44140625" style="2" customWidth="1"/>
    <col min="11782" max="11782" width="22.5546875" style="2" customWidth="1"/>
    <col min="11783" max="11783" width="13.5546875" style="2" customWidth="1"/>
    <col min="11784" max="11784" width="14.109375" style="2" customWidth="1"/>
    <col min="11785" max="11785" width="26.5546875" style="2" customWidth="1"/>
    <col min="11786" max="11786" width="12.88671875" style="2" customWidth="1"/>
    <col min="11787" max="11787" width="16.33203125" style="2" customWidth="1"/>
    <col min="11788" max="11788" width="18.44140625" style="2" customWidth="1"/>
    <col min="11789" max="11789" width="20.6640625" style="2" customWidth="1"/>
    <col min="11790" max="11790" width="25.109375" style="2" customWidth="1"/>
    <col min="11791" max="11791" width="10.109375" style="2" customWidth="1"/>
    <col min="11792" max="11792" width="22.109375" style="2" customWidth="1"/>
    <col min="11793" max="11793" width="19.5546875" style="2" customWidth="1"/>
    <col min="11794" max="11794" width="24.109375" style="2" customWidth="1"/>
    <col min="11795" max="11795" width="14" style="2" bestFit="1" customWidth="1"/>
    <col min="11796" max="12033" width="8.88671875" style="2"/>
    <col min="12034" max="12034" width="11.33203125" style="2" customWidth="1"/>
    <col min="12035" max="12035" width="19.44140625" style="2" customWidth="1"/>
    <col min="12036" max="12036" width="64.33203125" style="2" customWidth="1"/>
    <col min="12037" max="12037" width="46.44140625" style="2" customWidth="1"/>
    <col min="12038" max="12038" width="22.5546875" style="2" customWidth="1"/>
    <col min="12039" max="12039" width="13.5546875" style="2" customWidth="1"/>
    <col min="12040" max="12040" width="14.109375" style="2" customWidth="1"/>
    <col min="12041" max="12041" width="26.5546875" style="2" customWidth="1"/>
    <col min="12042" max="12042" width="12.88671875" style="2" customWidth="1"/>
    <col min="12043" max="12043" width="16.33203125" style="2" customWidth="1"/>
    <col min="12044" max="12044" width="18.44140625" style="2" customWidth="1"/>
    <col min="12045" max="12045" width="20.6640625" style="2" customWidth="1"/>
    <col min="12046" max="12046" width="25.109375" style="2" customWidth="1"/>
    <col min="12047" max="12047" width="10.109375" style="2" customWidth="1"/>
    <col min="12048" max="12048" width="22.109375" style="2" customWidth="1"/>
    <col min="12049" max="12049" width="19.5546875" style="2" customWidth="1"/>
    <col min="12050" max="12050" width="24.109375" style="2" customWidth="1"/>
    <col min="12051" max="12051" width="14" style="2" bestFit="1" customWidth="1"/>
    <col min="12052" max="12289" width="8.88671875" style="2"/>
    <col min="12290" max="12290" width="11.33203125" style="2" customWidth="1"/>
    <col min="12291" max="12291" width="19.44140625" style="2" customWidth="1"/>
    <col min="12292" max="12292" width="64.33203125" style="2" customWidth="1"/>
    <col min="12293" max="12293" width="46.44140625" style="2" customWidth="1"/>
    <col min="12294" max="12294" width="22.5546875" style="2" customWidth="1"/>
    <col min="12295" max="12295" width="13.5546875" style="2" customWidth="1"/>
    <col min="12296" max="12296" width="14.109375" style="2" customWidth="1"/>
    <col min="12297" max="12297" width="26.5546875" style="2" customWidth="1"/>
    <col min="12298" max="12298" width="12.88671875" style="2" customWidth="1"/>
    <col min="12299" max="12299" width="16.33203125" style="2" customWidth="1"/>
    <col min="12300" max="12300" width="18.44140625" style="2" customWidth="1"/>
    <col min="12301" max="12301" width="20.6640625" style="2" customWidth="1"/>
    <col min="12302" max="12302" width="25.109375" style="2" customWidth="1"/>
    <col min="12303" max="12303" width="10.109375" style="2" customWidth="1"/>
    <col min="12304" max="12304" width="22.109375" style="2" customWidth="1"/>
    <col min="12305" max="12305" width="19.5546875" style="2" customWidth="1"/>
    <col min="12306" max="12306" width="24.109375" style="2" customWidth="1"/>
    <col min="12307" max="12307" width="14" style="2" bestFit="1" customWidth="1"/>
    <col min="12308" max="12545" width="8.88671875" style="2"/>
    <col min="12546" max="12546" width="11.33203125" style="2" customWidth="1"/>
    <col min="12547" max="12547" width="19.44140625" style="2" customWidth="1"/>
    <col min="12548" max="12548" width="64.33203125" style="2" customWidth="1"/>
    <col min="12549" max="12549" width="46.44140625" style="2" customWidth="1"/>
    <col min="12550" max="12550" width="22.5546875" style="2" customWidth="1"/>
    <col min="12551" max="12551" width="13.5546875" style="2" customWidth="1"/>
    <col min="12552" max="12552" width="14.109375" style="2" customWidth="1"/>
    <col min="12553" max="12553" width="26.5546875" style="2" customWidth="1"/>
    <col min="12554" max="12554" width="12.88671875" style="2" customWidth="1"/>
    <col min="12555" max="12555" width="16.33203125" style="2" customWidth="1"/>
    <col min="12556" max="12556" width="18.44140625" style="2" customWidth="1"/>
    <col min="12557" max="12557" width="20.6640625" style="2" customWidth="1"/>
    <col min="12558" max="12558" width="25.109375" style="2" customWidth="1"/>
    <col min="12559" max="12559" width="10.109375" style="2" customWidth="1"/>
    <col min="12560" max="12560" width="22.109375" style="2" customWidth="1"/>
    <col min="12561" max="12561" width="19.5546875" style="2" customWidth="1"/>
    <col min="12562" max="12562" width="24.109375" style="2" customWidth="1"/>
    <col min="12563" max="12563" width="14" style="2" bestFit="1" customWidth="1"/>
    <col min="12564" max="12801" width="8.88671875" style="2"/>
    <col min="12802" max="12802" width="11.33203125" style="2" customWidth="1"/>
    <col min="12803" max="12803" width="19.44140625" style="2" customWidth="1"/>
    <col min="12804" max="12804" width="64.33203125" style="2" customWidth="1"/>
    <col min="12805" max="12805" width="46.44140625" style="2" customWidth="1"/>
    <col min="12806" max="12806" width="22.5546875" style="2" customWidth="1"/>
    <col min="12807" max="12807" width="13.5546875" style="2" customWidth="1"/>
    <col min="12808" max="12808" width="14.109375" style="2" customWidth="1"/>
    <col min="12809" max="12809" width="26.5546875" style="2" customWidth="1"/>
    <col min="12810" max="12810" width="12.88671875" style="2" customWidth="1"/>
    <col min="12811" max="12811" width="16.33203125" style="2" customWidth="1"/>
    <col min="12812" max="12812" width="18.44140625" style="2" customWidth="1"/>
    <col min="12813" max="12813" width="20.6640625" style="2" customWidth="1"/>
    <col min="12814" max="12814" width="25.109375" style="2" customWidth="1"/>
    <col min="12815" max="12815" width="10.109375" style="2" customWidth="1"/>
    <col min="12816" max="12816" width="22.109375" style="2" customWidth="1"/>
    <col min="12817" max="12817" width="19.5546875" style="2" customWidth="1"/>
    <col min="12818" max="12818" width="24.109375" style="2" customWidth="1"/>
    <col min="12819" max="12819" width="14" style="2" bestFit="1" customWidth="1"/>
    <col min="12820" max="13057" width="8.88671875" style="2"/>
    <col min="13058" max="13058" width="11.33203125" style="2" customWidth="1"/>
    <col min="13059" max="13059" width="19.44140625" style="2" customWidth="1"/>
    <col min="13060" max="13060" width="64.33203125" style="2" customWidth="1"/>
    <col min="13061" max="13061" width="46.44140625" style="2" customWidth="1"/>
    <col min="13062" max="13062" width="22.5546875" style="2" customWidth="1"/>
    <col min="13063" max="13063" width="13.5546875" style="2" customWidth="1"/>
    <col min="13064" max="13064" width="14.109375" style="2" customWidth="1"/>
    <col min="13065" max="13065" width="26.5546875" style="2" customWidth="1"/>
    <col min="13066" max="13066" width="12.88671875" style="2" customWidth="1"/>
    <col min="13067" max="13067" width="16.33203125" style="2" customWidth="1"/>
    <col min="13068" max="13068" width="18.44140625" style="2" customWidth="1"/>
    <col min="13069" max="13069" width="20.6640625" style="2" customWidth="1"/>
    <col min="13070" max="13070" width="25.109375" style="2" customWidth="1"/>
    <col min="13071" max="13071" width="10.109375" style="2" customWidth="1"/>
    <col min="13072" max="13072" width="22.109375" style="2" customWidth="1"/>
    <col min="13073" max="13073" width="19.5546875" style="2" customWidth="1"/>
    <col min="13074" max="13074" width="24.109375" style="2" customWidth="1"/>
    <col min="13075" max="13075" width="14" style="2" bestFit="1" customWidth="1"/>
    <col min="13076" max="13313" width="8.88671875" style="2"/>
    <col min="13314" max="13314" width="11.33203125" style="2" customWidth="1"/>
    <col min="13315" max="13315" width="19.44140625" style="2" customWidth="1"/>
    <col min="13316" max="13316" width="64.33203125" style="2" customWidth="1"/>
    <col min="13317" max="13317" width="46.44140625" style="2" customWidth="1"/>
    <col min="13318" max="13318" width="22.5546875" style="2" customWidth="1"/>
    <col min="13319" max="13319" width="13.5546875" style="2" customWidth="1"/>
    <col min="13320" max="13320" width="14.109375" style="2" customWidth="1"/>
    <col min="13321" max="13321" width="26.5546875" style="2" customWidth="1"/>
    <col min="13322" max="13322" width="12.88671875" style="2" customWidth="1"/>
    <col min="13323" max="13323" width="16.33203125" style="2" customWidth="1"/>
    <col min="13324" max="13324" width="18.44140625" style="2" customWidth="1"/>
    <col min="13325" max="13325" width="20.6640625" style="2" customWidth="1"/>
    <col min="13326" max="13326" width="25.109375" style="2" customWidth="1"/>
    <col min="13327" max="13327" width="10.109375" style="2" customWidth="1"/>
    <col min="13328" max="13328" width="22.109375" style="2" customWidth="1"/>
    <col min="13329" max="13329" width="19.5546875" style="2" customWidth="1"/>
    <col min="13330" max="13330" width="24.109375" style="2" customWidth="1"/>
    <col min="13331" max="13331" width="14" style="2" bestFit="1" customWidth="1"/>
    <col min="13332" max="13569" width="8.88671875" style="2"/>
    <col min="13570" max="13570" width="11.33203125" style="2" customWidth="1"/>
    <col min="13571" max="13571" width="19.44140625" style="2" customWidth="1"/>
    <col min="13572" max="13572" width="64.33203125" style="2" customWidth="1"/>
    <col min="13573" max="13573" width="46.44140625" style="2" customWidth="1"/>
    <col min="13574" max="13574" width="22.5546875" style="2" customWidth="1"/>
    <col min="13575" max="13575" width="13.5546875" style="2" customWidth="1"/>
    <col min="13576" max="13576" width="14.109375" style="2" customWidth="1"/>
    <col min="13577" max="13577" width="26.5546875" style="2" customWidth="1"/>
    <col min="13578" max="13578" width="12.88671875" style="2" customWidth="1"/>
    <col min="13579" max="13579" width="16.33203125" style="2" customWidth="1"/>
    <col min="13580" max="13580" width="18.44140625" style="2" customWidth="1"/>
    <col min="13581" max="13581" width="20.6640625" style="2" customWidth="1"/>
    <col min="13582" max="13582" width="25.109375" style="2" customWidth="1"/>
    <col min="13583" max="13583" width="10.109375" style="2" customWidth="1"/>
    <col min="13584" max="13584" width="22.109375" style="2" customWidth="1"/>
    <col min="13585" max="13585" width="19.5546875" style="2" customWidth="1"/>
    <col min="13586" max="13586" width="24.109375" style="2" customWidth="1"/>
    <col min="13587" max="13587" width="14" style="2" bestFit="1" customWidth="1"/>
    <col min="13588" max="13825" width="8.88671875" style="2"/>
    <col min="13826" max="13826" width="11.33203125" style="2" customWidth="1"/>
    <col min="13827" max="13827" width="19.44140625" style="2" customWidth="1"/>
    <col min="13828" max="13828" width="64.33203125" style="2" customWidth="1"/>
    <col min="13829" max="13829" width="46.44140625" style="2" customWidth="1"/>
    <col min="13830" max="13830" width="22.5546875" style="2" customWidth="1"/>
    <col min="13831" max="13831" width="13.5546875" style="2" customWidth="1"/>
    <col min="13832" max="13832" width="14.109375" style="2" customWidth="1"/>
    <col min="13833" max="13833" width="26.5546875" style="2" customWidth="1"/>
    <col min="13834" max="13834" width="12.88671875" style="2" customWidth="1"/>
    <col min="13835" max="13835" width="16.33203125" style="2" customWidth="1"/>
    <col min="13836" max="13836" width="18.44140625" style="2" customWidth="1"/>
    <col min="13837" max="13837" width="20.6640625" style="2" customWidth="1"/>
    <col min="13838" max="13838" width="25.109375" style="2" customWidth="1"/>
    <col min="13839" max="13839" width="10.109375" style="2" customWidth="1"/>
    <col min="13840" max="13840" width="22.109375" style="2" customWidth="1"/>
    <col min="13841" max="13841" width="19.5546875" style="2" customWidth="1"/>
    <col min="13842" max="13842" width="24.109375" style="2" customWidth="1"/>
    <col min="13843" max="13843" width="14" style="2" bestFit="1" customWidth="1"/>
    <col min="13844" max="14081" width="8.88671875" style="2"/>
    <col min="14082" max="14082" width="11.33203125" style="2" customWidth="1"/>
    <col min="14083" max="14083" width="19.44140625" style="2" customWidth="1"/>
    <col min="14084" max="14084" width="64.33203125" style="2" customWidth="1"/>
    <col min="14085" max="14085" width="46.44140625" style="2" customWidth="1"/>
    <col min="14086" max="14086" width="22.5546875" style="2" customWidth="1"/>
    <col min="14087" max="14087" width="13.5546875" style="2" customWidth="1"/>
    <col min="14088" max="14088" width="14.109375" style="2" customWidth="1"/>
    <col min="14089" max="14089" width="26.5546875" style="2" customWidth="1"/>
    <col min="14090" max="14090" width="12.88671875" style="2" customWidth="1"/>
    <col min="14091" max="14091" width="16.33203125" style="2" customWidth="1"/>
    <col min="14092" max="14092" width="18.44140625" style="2" customWidth="1"/>
    <col min="14093" max="14093" width="20.6640625" style="2" customWidth="1"/>
    <col min="14094" max="14094" width="25.109375" style="2" customWidth="1"/>
    <col min="14095" max="14095" width="10.109375" style="2" customWidth="1"/>
    <col min="14096" max="14096" width="22.109375" style="2" customWidth="1"/>
    <col min="14097" max="14097" width="19.5546875" style="2" customWidth="1"/>
    <col min="14098" max="14098" width="24.109375" style="2" customWidth="1"/>
    <col min="14099" max="14099" width="14" style="2" bestFit="1" customWidth="1"/>
    <col min="14100" max="14337" width="8.88671875" style="2"/>
    <col min="14338" max="14338" width="11.33203125" style="2" customWidth="1"/>
    <col min="14339" max="14339" width="19.44140625" style="2" customWidth="1"/>
    <col min="14340" max="14340" width="64.33203125" style="2" customWidth="1"/>
    <col min="14341" max="14341" width="46.44140625" style="2" customWidth="1"/>
    <col min="14342" max="14342" width="22.5546875" style="2" customWidth="1"/>
    <col min="14343" max="14343" width="13.5546875" style="2" customWidth="1"/>
    <col min="14344" max="14344" width="14.109375" style="2" customWidth="1"/>
    <col min="14345" max="14345" width="26.5546875" style="2" customWidth="1"/>
    <col min="14346" max="14346" width="12.88671875" style="2" customWidth="1"/>
    <col min="14347" max="14347" width="16.33203125" style="2" customWidth="1"/>
    <col min="14348" max="14348" width="18.44140625" style="2" customWidth="1"/>
    <col min="14349" max="14349" width="20.6640625" style="2" customWidth="1"/>
    <col min="14350" max="14350" width="25.109375" style="2" customWidth="1"/>
    <col min="14351" max="14351" width="10.109375" style="2" customWidth="1"/>
    <col min="14352" max="14352" width="22.109375" style="2" customWidth="1"/>
    <col min="14353" max="14353" width="19.5546875" style="2" customWidth="1"/>
    <col min="14354" max="14354" width="24.109375" style="2" customWidth="1"/>
    <col min="14355" max="14355" width="14" style="2" bestFit="1" customWidth="1"/>
    <col min="14356" max="14593" width="8.88671875" style="2"/>
    <col min="14594" max="14594" width="11.33203125" style="2" customWidth="1"/>
    <col min="14595" max="14595" width="19.44140625" style="2" customWidth="1"/>
    <col min="14596" max="14596" width="64.33203125" style="2" customWidth="1"/>
    <col min="14597" max="14597" width="46.44140625" style="2" customWidth="1"/>
    <col min="14598" max="14598" width="22.5546875" style="2" customWidth="1"/>
    <col min="14599" max="14599" width="13.5546875" style="2" customWidth="1"/>
    <col min="14600" max="14600" width="14.109375" style="2" customWidth="1"/>
    <col min="14601" max="14601" width="26.5546875" style="2" customWidth="1"/>
    <col min="14602" max="14602" width="12.88671875" style="2" customWidth="1"/>
    <col min="14603" max="14603" width="16.33203125" style="2" customWidth="1"/>
    <col min="14604" max="14604" width="18.44140625" style="2" customWidth="1"/>
    <col min="14605" max="14605" width="20.6640625" style="2" customWidth="1"/>
    <col min="14606" max="14606" width="25.109375" style="2" customWidth="1"/>
    <col min="14607" max="14607" width="10.109375" style="2" customWidth="1"/>
    <col min="14608" max="14608" width="22.109375" style="2" customWidth="1"/>
    <col min="14609" max="14609" width="19.5546875" style="2" customWidth="1"/>
    <col min="14610" max="14610" width="24.109375" style="2" customWidth="1"/>
    <col min="14611" max="14611" width="14" style="2" bestFit="1" customWidth="1"/>
    <col min="14612" max="14849" width="8.88671875" style="2"/>
    <col min="14850" max="14850" width="11.33203125" style="2" customWidth="1"/>
    <col min="14851" max="14851" width="19.44140625" style="2" customWidth="1"/>
    <col min="14852" max="14852" width="64.33203125" style="2" customWidth="1"/>
    <col min="14853" max="14853" width="46.44140625" style="2" customWidth="1"/>
    <col min="14854" max="14854" width="22.5546875" style="2" customWidth="1"/>
    <col min="14855" max="14855" width="13.5546875" style="2" customWidth="1"/>
    <col min="14856" max="14856" width="14.109375" style="2" customWidth="1"/>
    <col min="14857" max="14857" width="26.5546875" style="2" customWidth="1"/>
    <col min="14858" max="14858" width="12.88671875" style="2" customWidth="1"/>
    <col min="14859" max="14859" width="16.33203125" style="2" customWidth="1"/>
    <col min="14860" max="14860" width="18.44140625" style="2" customWidth="1"/>
    <col min="14861" max="14861" width="20.6640625" style="2" customWidth="1"/>
    <col min="14862" max="14862" width="25.109375" style="2" customWidth="1"/>
    <col min="14863" max="14863" width="10.109375" style="2" customWidth="1"/>
    <col min="14864" max="14864" width="22.109375" style="2" customWidth="1"/>
    <col min="14865" max="14865" width="19.5546875" style="2" customWidth="1"/>
    <col min="14866" max="14866" width="24.109375" style="2" customWidth="1"/>
    <col min="14867" max="14867" width="14" style="2" bestFit="1" customWidth="1"/>
    <col min="14868" max="15105" width="8.88671875" style="2"/>
    <col min="15106" max="15106" width="11.33203125" style="2" customWidth="1"/>
    <col min="15107" max="15107" width="19.44140625" style="2" customWidth="1"/>
    <col min="15108" max="15108" width="64.33203125" style="2" customWidth="1"/>
    <col min="15109" max="15109" width="46.44140625" style="2" customWidth="1"/>
    <col min="15110" max="15110" width="22.5546875" style="2" customWidth="1"/>
    <col min="15111" max="15111" width="13.5546875" style="2" customWidth="1"/>
    <col min="15112" max="15112" width="14.109375" style="2" customWidth="1"/>
    <col min="15113" max="15113" width="26.5546875" style="2" customWidth="1"/>
    <col min="15114" max="15114" width="12.88671875" style="2" customWidth="1"/>
    <col min="15115" max="15115" width="16.33203125" style="2" customWidth="1"/>
    <col min="15116" max="15116" width="18.44140625" style="2" customWidth="1"/>
    <col min="15117" max="15117" width="20.6640625" style="2" customWidth="1"/>
    <col min="15118" max="15118" width="25.109375" style="2" customWidth="1"/>
    <col min="15119" max="15119" width="10.109375" style="2" customWidth="1"/>
    <col min="15120" max="15120" width="22.109375" style="2" customWidth="1"/>
    <col min="15121" max="15121" width="19.5546875" style="2" customWidth="1"/>
    <col min="15122" max="15122" width="24.109375" style="2" customWidth="1"/>
    <col min="15123" max="15123" width="14" style="2" bestFit="1" customWidth="1"/>
    <col min="15124" max="15361" width="8.88671875" style="2"/>
    <col min="15362" max="15362" width="11.33203125" style="2" customWidth="1"/>
    <col min="15363" max="15363" width="19.44140625" style="2" customWidth="1"/>
    <col min="15364" max="15364" width="64.33203125" style="2" customWidth="1"/>
    <col min="15365" max="15365" width="46.44140625" style="2" customWidth="1"/>
    <col min="15366" max="15366" width="22.5546875" style="2" customWidth="1"/>
    <col min="15367" max="15367" width="13.5546875" style="2" customWidth="1"/>
    <col min="15368" max="15368" width="14.109375" style="2" customWidth="1"/>
    <col min="15369" max="15369" width="26.5546875" style="2" customWidth="1"/>
    <col min="15370" max="15370" width="12.88671875" style="2" customWidth="1"/>
    <col min="15371" max="15371" width="16.33203125" style="2" customWidth="1"/>
    <col min="15372" max="15372" width="18.44140625" style="2" customWidth="1"/>
    <col min="15373" max="15373" width="20.6640625" style="2" customWidth="1"/>
    <col min="15374" max="15374" width="25.109375" style="2" customWidth="1"/>
    <col min="15375" max="15375" width="10.109375" style="2" customWidth="1"/>
    <col min="15376" max="15376" width="22.109375" style="2" customWidth="1"/>
    <col min="15377" max="15377" width="19.5546875" style="2" customWidth="1"/>
    <col min="15378" max="15378" width="24.109375" style="2" customWidth="1"/>
    <col min="15379" max="15379" width="14" style="2" bestFit="1" customWidth="1"/>
    <col min="15380" max="15617" width="8.88671875" style="2"/>
    <col min="15618" max="15618" width="11.33203125" style="2" customWidth="1"/>
    <col min="15619" max="15619" width="19.44140625" style="2" customWidth="1"/>
    <col min="15620" max="15620" width="64.33203125" style="2" customWidth="1"/>
    <col min="15621" max="15621" width="46.44140625" style="2" customWidth="1"/>
    <col min="15622" max="15622" width="22.5546875" style="2" customWidth="1"/>
    <col min="15623" max="15623" width="13.5546875" style="2" customWidth="1"/>
    <col min="15624" max="15624" width="14.109375" style="2" customWidth="1"/>
    <col min="15625" max="15625" width="26.5546875" style="2" customWidth="1"/>
    <col min="15626" max="15626" width="12.88671875" style="2" customWidth="1"/>
    <col min="15627" max="15627" width="16.33203125" style="2" customWidth="1"/>
    <col min="15628" max="15628" width="18.44140625" style="2" customWidth="1"/>
    <col min="15629" max="15629" width="20.6640625" style="2" customWidth="1"/>
    <col min="15630" max="15630" width="25.109375" style="2" customWidth="1"/>
    <col min="15631" max="15631" width="10.109375" style="2" customWidth="1"/>
    <col min="15632" max="15632" width="22.109375" style="2" customWidth="1"/>
    <col min="15633" max="15633" width="19.5546875" style="2" customWidth="1"/>
    <col min="15634" max="15634" width="24.109375" style="2" customWidth="1"/>
    <col min="15635" max="15635" width="14" style="2" bestFit="1" customWidth="1"/>
    <col min="15636" max="15873" width="8.88671875" style="2"/>
    <col min="15874" max="15874" width="11.33203125" style="2" customWidth="1"/>
    <col min="15875" max="15875" width="19.44140625" style="2" customWidth="1"/>
    <col min="15876" max="15876" width="64.33203125" style="2" customWidth="1"/>
    <col min="15877" max="15877" width="46.44140625" style="2" customWidth="1"/>
    <col min="15878" max="15878" width="22.5546875" style="2" customWidth="1"/>
    <col min="15879" max="15879" width="13.5546875" style="2" customWidth="1"/>
    <col min="15880" max="15880" width="14.109375" style="2" customWidth="1"/>
    <col min="15881" max="15881" width="26.5546875" style="2" customWidth="1"/>
    <col min="15882" max="15882" width="12.88671875" style="2" customWidth="1"/>
    <col min="15883" max="15883" width="16.33203125" style="2" customWidth="1"/>
    <col min="15884" max="15884" width="18.44140625" style="2" customWidth="1"/>
    <col min="15885" max="15885" width="20.6640625" style="2" customWidth="1"/>
    <col min="15886" max="15886" width="25.109375" style="2" customWidth="1"/>
    <col min="15887" max="15887" width="10.109375" style="2" customWidth="1"/>
    <col min="15888" max="15888" width="22.109375" style="2" customWidth="1"/>
    <col min="15889" max="15889" width="19.5546875" style="2" customWidth="1"/>
    <col min="15890" max="15890" width="24.109375" style="2" customWidth="1"/>
    <col min="15891" max="15891" width="14" style="2" bestFit="1" customWidth="1"/>
    <col min="15892" max="16129" width="8.88671875" style="2"/>
    <col min="16130" max="16130" width="11.33203125" style="2" customWidth="1"/>
    <col min="16131" max="16131" width="19.44140625" style="2" customWidth="1"/>
    <col min="16132" max="16132" width="64.33203125" style="2" customWidth="1"/>
    <col min="16133" max="16133" width="46.44140625" style="2" customWidth="1"/>
    <col min="16134" max="16134" width="22.5546875" style="2" customWidth="1"/>
    <col min="16135" max="16135" width="13.5546875" style="2" customWidth="1"/>
    <col min="16136" max="16136" width="14.109375" style="2" customWidth="1"/>
    <col min="16137" max="16137" width="26.5546875" style="2" customWidth="1"/>
    <col min="16138" max="16138" width="12.88671875" style="2" customWidth="1"/>
    <col min="16139" max="16139" width="16.33203125" style="2" customWidth="1"/>
    <col min="16140" max="16140" width="18.44140625" style="2" customWidth="1"/>
    <col min="16141" max="16141" width="20.6640625" style="2" customWidth="1"/>
    <col min="16142" max="16142" width="25.109375" style="2" customWidth="1"/>
    <col min="16143" max="16143" width="10.109375" style="2" customWidth="1"/>
    <col min="16144" max="16144" width="22.109375" style="2" customWidth="1"/>
    <col min="16145" max="16145" width="19.5546875" style="2" customWidth="1"/>
    <col min="16146" max="16146" width="24.109375" style="2" customWidth="1"/>
    <col min="16147" max="16147" width="14" style="2" bestFit="1" customWidth="1"/>
    <col min="16148" max="16384" width="8.88671875" style="2"/>
  </cols>
  <sheetData>
    <row r="1" spans="1:17" ht="29.4" customHeight="1" x14ac:dyDescent="0.25">
      <c r="A1" s="511" t="s">
        <v>0</v>
      </c>
      <c r="B1" s="312" t="s">
        <v>1</v>
      </c>
      <c r="C1" s="312" t="s">
        <v>2</v>
      </c>
      <c r="D1" s="312" t="s">
        <v>3</v>
      </c>
      <c r="E1" s="312" t="s">
        <v>4</v>
      </c>
      <c r="F1" s="312" t="s">
        <v>5</v>
      </c>
      <c r="G1" s="312" t="s">
        <v>6</v>
      </c>
      <c r="H1" s="312" t="s">
        <v>609</v>
      </c>
      <c r="I1" s="312" t="s">
        <v>230</v>
      </c>
      <c r="J1" s="312" t="s">
        <v>8</v>
      </c>
      <c r="K1" s="312" t="s">
        <v>9</v>
      </c>
      <c r="L1" s="312" t="s">
        <v>10</v>
      </c>
      <c r="M1" s="318" t="s">
        <v>11</v>
      </c>
      <c r="N1" s="319"/>
      <c r="O1" s="319"/>
      <c r="P1" s="319"/>
      <c r="Q1" s="510"/>
    </row>
    <row r="2" spans="1:17" ht="53.4" customHeight="1" x14ac:dyDescent="0.25">
      <c r="A2" s="512"/>
      <c r="B2" s="313"/>
      <c r="C2" s="313"/>
      <c r="D2" s="313"/>
      <c r="E2" s="313"/>
      <c r="F2" s="313"/>
      <c r="G2" s="313"/>
      <c r="H2" s="313"/>
      <c r="I2" s="313"/>
      <c r="J2" s="313"/>
      <c r="K2" s="313"/>
      <c r="L2" s="313"/>
      <c r="M2" s="73" t="s">
        <v>12</v>
      </c>
      <c r="N2" s="73" t="s">
        <v>13</v>
      </c>
      <c r="O2" s="73" t="s">
        <v>14</v>
      </c>
      <c r="P2" s="73" t="s">
        <v>15</v>
      </c>
      <c r="Q2" s="4" t="s">
        <v>16</v>
      </c>
    </row>
    <row r="3" spans="1:17" ht="53.25" customHeight="1" x14ac:dyDescent="0.25">
      <c r="A3" s="72" t="s">
        <v>19</v>
      </c>
      <c r="B3" s="73" t="s">
        <v>20</v>
      </c>
      <c r="C3" s="74" t="s">
        <v>21</v>
      </c>
      <c r="D3" s="74" t="s">
        <v>22</v>
      </c>
      <c r="E3" s="74" t="s">
        <v>23</v>
      </c>
      <c r="F3" s="74" t="s">
        <v>24</v>
      </c>
      <c r="G3" s="74" t="s">
        <v>25</v>
      </c>
      <c r="H3" s="74" t="s">
        <v>610</v>
      </c>
      <c r="I3" s="74" t="s">
        <v>26</v>
      </c>
      <c r="J3" s="73" t="s">
        <v>27</v>
      </c>
      <c r="K3" s="73" t="s">
        <v>28</v>
      </c>
      <c r="L3" s="73" t="s">
        <v>29</v>
      </c>
      <c r="M3" s="73" t="s">
        <v>30</v>
      </c>
      <c r="N3" s="73" t="s">
        <v>31</v>
      </c>
      <c r="O3" s="73" t="s">
        <v>32</v>
      </c>
      <c r="P3" s="73" t="s">
        <v>33</v>
      </c>
      <c r="Q3" s="4" t="s">
        <v>34</v>
      </c>
    </row>
    <row r="4" spans="1:17" ht="69.75" customHeight="1" x14ac:dyDescent="0.25">
      <c r="A4" s="72" t="s">
        <v>37</v>
      </c>
      <c r="B4" s="73" t="s">
        <v>38</v>
      </c>
      <c r="C4" s="74" t="s">
        <v>39</v>
      </c>
      <c r="D4" s="74" t="s">
        <v>40</v>
      </c>
      <c r="E4" s="74" t="s">
        <v>41</v>
      </c>
      <c r="F4" s="74" t="s">
        <v>42</v>
      </c>
      <c r="G4" s="74" t="s">
        <v>43</v>
      </c>
      <c r="H4" s="74" t="s">
        <v>653</v>
      </c>
      <c r="I4" s="74" t="s">
        <v>44</v>
      </c>
      <c r="J4" s="73" t="s">
        <v>45</v>
      </c>
      <c r="K4" s="73" t="s">
        <v>46</v>
      </c>
      <c r="L4" s="73" t="s">
        <v>47</v>
      </c>
      <c r="M4" s="73" t="s">
        <v>48</v>
      </c>
      <c r="N4" s="73" t="s">
        <v>49</v>
      </c>
      <c r="O4" s="73" t="s">
        <v>50</v>
      </c>
      <c r="P4" s="73" t="s">
        <v>51</v>
      </c>
      <c r="Q4" s="4" t="s">
        <v>52</v>
      </c>
    </row>
    <row r="5" spans="1:17" ht="29.25" customHeight="1" x14ac:dyDescent="0.25">
      <c r="A5" s="8">
        <v>1</v>
      </c>
      <c r="B5" s="9">
        <v>2</v>
      </c>
      <c r="C5" s="9">
        <v>3</v>
      </c>
      <c r="D5" s="9">
        <v>4</v>
      </c>
      <c r="E5" s="9">
        <v>5</v>
      </c>
      <c r="F5" s="9">
        <v>6</v>
      </c>
      <c r="G5" s="9">
        <v>7</v>
      </c>
      <c r="H5" s="9">
        <v>8</v>
      </c>
      <c r="I5" s="9">
        <v>9</v>
      </c>
      <c r="J5" s="9">
        <v>10</v>
      </c>
      <c r="K5" s="9">
        <v>11</v>
      </c>
      <c r="L5" s="9">
        <v>12</v>
      </c>
      <c r="M5" s="9">
        <v>13</v>
      </c>
      <c r="N5" s="9">
        <v>14</v>
      </c>
      <c r="O5" s="9">
        <v>15</v>
      </c>
      <c r="P5" s="9">
        <v>16</v>
      </c>
      <c r="Q5" s="91">
        <v>17</v>
      </c>
    </row>
    <row r="6" spans="1:17" ht="25.5" customHeight="1" x14ac:dyDescent="0.25">
      <c r="A6" s="303" t="s">
        <v>231</v>
      </c>
      <c r="B6" s="304"/>
      <c r="C6" s="304"/>
      <c r="D6" s="304"/>
      <c r="E6" s="304"/>
      <c r="F6" s="304"/>
      <c r="G6" s="304"/>
      <c r="H6" s="304"/>
      <c r="I6" s="304"/>
      <c r="J6" s="304"/>
      <c r="K6" s="304"/>
      <c r="L6" s="304"/>
      <c r="M6" s="304"/>
      <c r="N6" s="304"/>
      <c r="O6" s="304"/>
      <c r="P6" s="304"/>
      <c r="Q6" s="305"/>
    </row>
    <row r="7" spans="1:17" ht="106.2" customHeight="1" x14ac:dyDescent="0.25">
      <c r="A7" s="92">
        <v>1</v>
      </c>
      <c r="B7" s="65" t="s">
        <v>678</v>
      </c>
      <c r="C7" s="33" t="s">
        <v>262</v>
      </c>
      <c r="D7" s="33" t="s">
        <v>233</v>
      </c>
      <c r="E7" s="65">
        <v>12</v>
      </c>
      <c r="F7" s="68">
        <v>42005</v>
      </c>
      <c r="G7" s="34" t="s">
        <v>234</v>
      </c>
      <c r="H7" s="34" t="s">
        <v>611</v>
      </c>
      <c r="I7" s="65" t="s">
        <v>269</v>
      </c>
      <c r="J7" s="65" t="s">
        <v>128</v>
      </c>
      <c r="K7" s="65" t="s">
        <v>103</v>
      </c>
      <c r="L7" s="256" t="s">
        <v>235</v>
      </c>
      <c r="M7" s="79">
        <v>260000</v>
      </c>
      <c r="N7" s="79">
        <v>169000</v>
      </c>
      <c r="O7" s="80">
        <v>0.65</v>
      </c>
      <c r="P7" s="35">
        <v>91000</v>
      </c>
      <c r="Q7" s="93">
        <v>0.35</v>
      </c>
    </row>
    <row r="8" spans="1:17" ht="108.6" customHeight="1" x14ac:dyDescent="0.25">
      <c r="A8" s="92">
        <v>2</v>
      </c>
      <c r="B8" s="65" t="s">
        <v>677</v>
      </c>
      <c r="C8" s="33" t="s">
        <v>264</v>
      </c>
      <c r="D8" s="33" t="s">
        <v>236</v>
      </c>
      <c r="E8" s="65">
        <v>12</v>
      </c>
      <c r="F8" s="68">
        <v>42005</v>
      </c>
      <c r="G8" s="34" t="s">
        <v>234</v>
      </c>
      <c r="H8" s="34" t="s">
        <v>611</v>
      </c>
      <c r="I8" s="65" t="s">
        <v>268</v>
      </c>
      <c r="J8" s="65" t="s">
        <v>128</v>
      </c>
      <c r="K8" s="65" t="s">
        <v>103</v>
      </c>
      <c r="L8" s="267"/>
      <c r="M8" s="79">
        <v>9100</v>
      </c>
      <c r="N8" s="79">
        <f>M8*0.65</f>
        <v>5915</v>
      </c>
      <c r="O8" s="80">
        <v>0.65</v>
      </c>
      <c r="P8" s="79">
        <f>M8*0.35</f>
        <v>3185</v>
      </c>
      <c r="Q8" s="93">
        <v>0.35</v>
      </c>
    </row>
    <row r="9" spans="1:17" ht="60" customHeight="1" x14ac:dyDescent="0.25">
      <c r="A9" s="92">
        <v>3</v>
      </c>
      <c r="B9" s="65" t="s">
        <v>232</v>
      </c>
      <c r="C9" s="33" t="s">
        <v>237</v>
      </c>
      <c r="D9" s="33" t="s">
        <v>238</v>
      </c>
      <c r="E9" s="65">
        <v>18</v>
      </c>
      <c r="F9" s="68">
        <v>42005</v>
      </c>
      <c r="G9" s="65" t="s">
        <v>239</v>
      </c>
      <c r="H9" s="34" t="s">
        <v>611</v>
      </c>
      <c r="I9" s="65" t="s">
        <v>1255</v>
      </c>
      <c r="J9" s="65" t="s">
        <v>128</v>
      </c>
      <c r="K9" s="65" t="s">
        <v>240</v>
      </c>
      <c r="L9" s="267"/>
      <c r="M9" s="79">
        <v>50000</v>
      </c>
      <c r="N9" s="79">
        <f>M9*0.65</f>
        <v>32500</v>
      </c>
      <c r="O9" s="80">
        <v>0.65</v>
      </c>
      <c r="P9" s="79">
        <f>M9*0.35</f>
        <v>17500</v>
      </c>
      <c r="Q9" s="93">
        <v>0.35</v>
      </c>
    </row>
    <row r="10" spans="1:17" ht="60.6" customHeight="1" x14ac:dyDescent="0.25">
      <c r="A10" s="92">
        <v>4</v>
      </c>
      <c r="B10" s="65" t="s">
        <v>679</v>
      </c>
      <c r="C10" s="33" t="s">
        <v>241</v>
      </c>
      <c r="D10" s="33" t="s">
        <v>238</v>
      </c>
      <c r="E10" s="65">
        <v>18</v>
      </c>
      <c r="F10" s="68">
        <v>42370</v>
      </c>
      <c r="G10" s="65" t="s">
        <v>242</v>
      </c>
      <c r="H10" s="34" t="s">
        <v>611</v>
      </c>
      <c r="I10" s="65" t="s">
        <v>1255</v>
      </c>
      <c r="J10" s="65" t="s">
        <v>128</v>
      </c>
      <c r="K10" s="65" t="s">
        <v>240</v>
      </c>
      <c r="L10" s="267"/>
      <c r="M10" s="79">
        <v>1099025</v>
      </c>
      <c r="N10" s="79">
        <f>M10*0.65</f>
        <v>714366.25</v>
      </c>
      <c r="O10" s="80">
        <v>0.65</v>
      </c>
      <c r="P10" s="79">
        <f>M10*0.35</f>
        <v>384658.75</v>
      </c>
      <c r="Q10" s="93">
        <v>0.35</v>
      </c>
    </row>
    <row r="11" spans="1:17" ht="111.6" customHeight="1" x14ac:dyDescent="0.25">
      <c r="A11" s="92">
        <v>5</v>
      </c>
      <c r="B11" s="65" t="s">
        <v>680</v>
      </c>
      <c r="C11" s="33" t="s">
        <v>261</v>
      </c>
      <c r="D11" s="33" t="s">
        <v>233</v>
      </c>
      <c r="E11" s="65">
        <v>12</v>
      </c>
      <c r="F11" s="68">
        <v>42370</v>
      </c>
      <c r="G11" s="65" t="s">
        <v>243</v>
      </c>
      <c r="H11" s="34" t="s">
        <v>611</v>
      </c>
      <c r="I11" s="65" t="s">
        <v>269</v>
      </c>
      <c r="J11" s="65" t="s">
        <v>128</v>
      </c>
      <c r="K11" s="65" t="s">
        <v>103</v>
      </c>
      <c r="L11" s="267"/>
      <c r="M11" s="230">
        <v>1548800</v>
      </c>
      <c r="N11" s="230">
        <v>1006720</v>
      </c>
      <c r="O11" s="80">
        <v>0.65</v>
      </c>
      <c r="P11" s="79">
        <f>M11*Q11</f>
        <v>542080</v>
      </c>
      <c r="Q11" s="93">
        <v>0.35</v>
      </c>
    </row>
    <row r="12" spans="1:17" ht="115.2" customHeight="1" x14ac:dyDescent="0.25">
      <c r="A12" s="92">
        <v>6</v>
      </c>
      <c r="B12" s="65" t="s">
        <v>681</v>
      </c>
      <c r="C12" s="16" t="s">
        <v>265</v>
      </c>
      <c r="D12" s="33" t="s">
        <v>236</v>
      </c>
      <c r="E12" s="65">
        <v>12</v>
      </c>
      <c r="F12" s="68">
        <v>42370</v>
      </c>
      <c r="G12" s="65" t="s">
        <v>243</v>
      </c>
      <c r="H12" s="34" t="s">
        <v>611</v>
      </c>
      <c r="I12" s="65" t="s">
        <v>268</v>
      </c>
      <c r="J12" s="65" t="s">
        <v>128</v>
      </c>
      <c r="K12" s="65" t="s">
        <v>103</v>
      </c>
      <c r="L12" s="267"/>
      <c r="M12" s="230">
        <v>374608</v>
      </c>
      <c r="N12" s="230">
        <v>243495.2</v>
      </c>
      <c r="O12" s="80">
        <v>0.65</v>
      </c>
      <c r="P12" s="79">
        <f>M12*Q12</f>
        <v>131112.79999999999</v>
      </c>
      <c r="Q12" s="93">
        <v>0.35</v>
      </c>
    </row>
    <row r="13" spans="1:17" ht="108.6" customHeight="1" x14ac:dyDescent="0.25">
      <c r="A13" s="92">
        <v>7</v>
      </c>
      <c r="B13" s="65" t="s">
        <v>683</v>
      </c>
      <c r="C13" s="33" t="s">
        <v>266</v>
      </c>
      <c r="D13" s="33" t="s">
        <v>263</v>
      </c>
      <c r="E13" s="65">
        <v>15</v>
      </c>
      <c r="F13" s="68">
        <v>42736</v>
      </c>
      <c r="G13" s="68">
        <v>43190</v>
      </c>
      <c r="H13" s="68" t="s">
        <v>611</v>
      </c>
      <c r="I13" s="65" t="s">
        <v>269</v>
      </c>
      <c r="J13" s="65" t="s">
        <v>128</v>
      </c>
      <c r="K13" s="65" t="s">
        <v>103</v>
      </c>
      <c r="L13" s="267"/>
      <c r="M13" s="79">
        <v>1789020</v>
      </c>
      <c r="N13" s="79">
        <f>M13*O12</f>
        <v>1162863</v>
      </c>
      <c r="O13" s="80">
        <v>0.65</v>
      </c>
      <c r="P13" s="79">
        <f>M13*Q13</f>
        <v>626157</v>
      </c>
      <c r="Q13" s="93">
        <v>0.35</v>
      </c>
    </row>
    <row r="14" spans="1:17" ht="109.95" customHeight="1" x14ac:dyDescent="0.25">
      <c r="A14" s="78">
        <v>8</v>
      </c>
      <c r="B14" s="69" t="s">
        <v>682</v>
      </c>
      <c r="C14" s="75" t="s">
        <v>267</v>
      </c>
      <c r="D14" s="38" t="s">
        <v>236</v>
      </c>
      <c r="E14" s="69">
        <v>15</v>
      </c>
      <c r="F14" s="70">
        <v>42736</v>
      </c>
      <c r="G14" s="70">
        <v>43190</v>
      </c>
      <c r="H14" s="70" t="s">
        <v>611</v>
      </c>
      <c r="I14" s="69" t="s">
        <v>268</v>
      </c>
      <c r="J14" s="69" t="s">
        <v>128</v>
      </c>
      <c r="K14" s="69" t="s">
        <v>103</v>
      </c>
      <c r="L14" s="267"/>
      <c r="M14" s="67">
        <v>541200</v>
      </c>
      <c r="N14" s="67">
        <f>M14*O14</f>
        <v>351780</v>
      </c>
      <c r="O14" s="66">
        <v>0.65</v>
      </c>
      <c r="P14" s="67">
        <f>M14*Q14</f>
        <v>189420</v>
      </c>
      <c r="Q14" s="76">
        <v>0.35</v>
      </c>
    </row>
    <row r="15" spans="1:17" ht="57.6" x14ac:dyDescent="0.25">
      <c r="A15" s="94">
        <v>9</v>
      </c>
      <c r="B15" s="69" t="s">
        <v>232</v>
      </c>
      <c r="C15" s="33" t="s">
        <v>270</v>
      </c>
      <c r="D15" s="33" t="s">
        <v>238</v>
      </c>
      <c r="E15" s="65">
        <v>18</v>
      </c>
      <c r="F15" s="68">
        <v>42736</v>
      </c>
      <c r="G15" s="68">
        <v>43281</v>
      </c>
      <c r="H15" s="68" t="s">
        <v>611</v>
      </c>
      <c r="I15" s="65" t="s">
        <v>1255</v>
      </c>
      <c r="J15" s="65" t="s">
        <v>128</v>
      </c>
      <c r="K15" s="65" t="s">
        <v>240</v>
      </c>
      <c r="L15" s="267"/>
      <c r="M15" s="79">
        <v>585520</v>
      </c>
      <c r="N15" s="67">
        <f>M15*O15</f>
        <v>380588</v>
      </c>
      <c r="O15" s="80">
        <v>0.65</v>
      </c>
      <c r="P15" s="67">
        <f t="shared" ref="P15:P19" si="0">M15*Q15</f>
        <v>204932</v>
      </c>
      <c r="Q15" s="76">
        <v>0.35</v>
      </c>
    </row>
    <row r="16" spans="1:17" ht="105.6" customHeight="1" x14ac:dyDescent="0.25">
      <c r="A16" s="92">
        <v>10</v>
      </c>
      <c r="B16" s="69" t="s">
        <v>684</v>
      </c>
      <c r="C16" s="33" t="s">
        <v>272</v>
      </c>
      <c r="D16" s="33" t="s">
        <v>238</v>
      </c>
      <c r="E16" s="65">
        <v>12</v>
      </c>
      <c r="F16" s="68">
        <v>42735</v>
      </c>
      <c r="G16" s="68">
        <v>43099</v>
      </c>
      <c r="H16" s="68" t="s">
        <v>611</v>
      </c>
      <c r="I16" s="82" t="s">
        <v>271</v>
      </c>
      <c r="J16" s="65" t="s">
        <v>128</v>
      </c>
      <c r="K16" s="65" t="s">
        <v>240</v>
      </c>
      <c r="L16" s="267"/>
      <c r="M16" s="79">
        <v>148000</v>
      </c>
      <c r="N16" s="67">
        <f t="shared" ref="N16:N19" si="1">M16*O16</f>
        <v>96200</v>
      </c>
      <c r="O16" s="66">
        <v>0.65</v>
      </c>
      <c r="P16" s="67">
        <f t="shared" si="0"/>
        <v>51800</v>
      </c>
      <c r="Q16" s="76">
        <v>0.35</v>
      </c>
    </row>
    <row r="17" spans="1:17" ht="43.2" x14ac:dyDescent="0.25">
      <c r="A17" s="92">
        <v>11</v>
      </c>
      <c r="B17" s="65" t="s">
        <v>676</v>
      </c>
      <c r="C17" s="33" t="s">
        <v>671</v>
      </c>
      <c r="D17" s="33" t="s">
        <v>672</v>
      </c>
      <c r="E17" s="65">
        <v>36</v>
      </c>
      <c r="F17" s="68">
        <v>42005</v>
      </c>
      <c r="G17" s="68">
        <v>43100</v>
      </c>
      <c r="H17" s="68" t="s">
        <v>611</v>
      </c>
      <c r="I17" s="82" t="s">
        <v>673</v>
      </c>
      <c r="J17" s="65" t="s">
        <v>152</v>
      </c>
      <c r="K17" s="65" t="s">
        <v>160</v>
      </c>
      <c r="L17" s="267"/>
      <c r="M17" s="67">
        <v>224031</v>
      </c>
      <c r="N17" s="67">
        <f t="shared" si="1"/>
        <v>145620.15</v>
      </c>
      <c r="O17" s="66">
        <v>0.65</v>
      </c>
      <c r="P17" s="67">
        <f t="shared" si="0"/>
        <v>78410.849999999991</v>
      </c>
      <c r="Q17" s="76">
        <v>0.35</v>
      </c>
    </row>
    <row r="18" spans="1:17" ht="72" x14ac:dyDescent="0.25">
      <c r="A18" s="92">
        <v>12</v>
      </c>
      <c r="B18" s="65" t="s">
        <v>675</v>
      </c>
      <c r="C18" s="75" t="s">
        <v>674</v>
      </c>
      <c r="D18" s="38" t="s">
        <v>236</v>
      </c>
      <c r="E18" s="65">
        <v>33</v>
      </c>
      <c r="F18" s="68">
        <v>43191</v>
      </c>
      <c r="G18" s="68">
        <v>44196</v>
      </c>
      <c r="H18" s="123" t="s">
        <v>611</v>
      </c>
      <c r="I18" s="69" t="s">
        <v>268</v>
      </c>
      <c r="J18" s="69" t="s">
        <v>128</v>
      </c>
      <c r="K18" s="69" t="s">
        <v>103</v>
      </c>
      <c r="L18" s="257"/>
      <c r="M18" s="67">
        <v>1393000</v>
      </c>
      <c r="N18" s="67">
        <f t="shared" si="1"/>
        <v>905450</v>
      </c>
      <c r="O18" s="66">
        <v>0.65</v>
      </c>
      <c r="P18" s="67">
        <f t="shared" si="0"/>
        <v>487549.99999999994</v>
      </c>
      <c r="Q18" s="76">
        <v>0.35</v>
      </c>
    </row>
    <row r="19" spans="1:17" ht="78.75" customHeight="1" x14ac:dyDescent="0.25">
      <c r="A19" s="126">
        <v>13</v>
      </c>
      <c r="B19" s="96" t="s">
        <v>1254</v>
      </c>
      <c r="C19" s="127" t="s">
        <v>1253</v>
      </c>
      <c r="D19" s="127" t="s">
        <v>238</v>
      </c>
      <c r="E19" s="120">
        <f>36+36</f>
        <v>72</v>
      </c>
      <c r="F19" s="121">
        <v>43101</v>
      </c>
      <c r="G19" s="121">
        <v>45291</v>
      </c>
      <c r="H19" s="121" t="s">
        <v>612</v>
      </c>
      <c r="I19" s="120" t="s">
        <v>1255</v>
      </c>
      <c r="J19" s="120" t="s">
        <v>128</v>
      </c>
      <c r="K19" s="120" t="s">
        <v>240</v>
      </c>
      <c r="L19" s="99"/>
      <c r="M19" s="100">
        <f>1527520+1300000</f>
        <v>2827520</v>
      </c>
      <c r="N19" s="100">
        <f t="shared" si="1"/>
        <v>1837888</v>
      </c>
      <c r="O19" s="101">
        <v>0.65</v>
      </c>
      <c r="P19" s="100">
        <f t="shared" si="0"/>
        <v>989631.99999999988</v>
      </c>
      <c r="Q19" s="101">
        <v>0.35</v>
      </c>
    </row>
    <row r="20" spans="1:17" ht="43.2" x14ac:dyDescent="0.25">
      <c r="A20" s="97">
        <v>14</v>
      </c>
      <c r="B20" s="124" t="s">
        <v>718</v>
      </c>
      <c r="C20" s="98" t="s">
        <v>717</v>
      </c>
      <c r="D20" s="33" t="s">
        <v>719</v>
      </c>
      <c r="E20" s="124">
        <v>36</v>
      </c>
      <c r="F20" s="123">
        <v>43101</v>
      </c>
      <c r="G20" s="123">
        <v>44196</v>
      </c>
      <c r="H20" s="123" t="s">
        <v>611</v>
      </c>
      <c r="I20" s="122" t="s">
        <v>673</v>
      </c>
      <c r="J20" s="119" t="s">
        <v>152</v>
      </c>
      <c r="K20" s="119" t="s">
        <v>160</v>
      </c>
      <c r="L20" s="128"/>
      <c r="M20" s="35">
        <v>472800</v>
      </c>
      <c r="N20" s="35">
        <v>307320</v>
      </c>
      <c r="O20" s="108">
        <v>0.65</v>
      </c>
      <c r="P20" s="35">
        <v>165480</v>
      </c>
      <c r="Q20" s="108">
        <v>0.35</v>
      </c>
    </row>
    <row r="21" spans="1:17" ht="90" customHeight="1" x14ac:dyDescent="0.25">
      <c r="A21" s="97">
        <v>15</v>
      </c>
      <c r="B21" s="124" t="s">
        <v>721</v>
      </c>
      <c r="C21" s="98" t="s">
        <v>1278</v>
      </c>
      <c r="D21" s="33" t="s">
        <v>720</v>
      </c>
      <c r="E21" s="124">
        <v>72</v>
      </c>
      <c r="F21" s="123">
        <v>43101</v>
      </c>
      <c r="G21" s="123">
        <v>45291</v>
      </c>
      <c r="H21" s="123" t="s">
        <v>612</v>
      </c>
      <c r="I21" s="122" t="s">
        <v>271</v>
      </c>
      <c r="J21" s="124" t="s">
        <v>128</v>
      </c>
      <c r="K21" s="124" t="s">
        <v>240</v>
      </c>
      <c r="L21" s="128"/>
      <c r="M21" s="35">
        <v>824780</v>
      </c>
      <c r="N21" s="35">
        <v>536107</v>
      </c>
      <c r="O21" s="108">
        <v>0.65</v>
      </c>
      <c r="P21" s="35">
        <v>288673</v>
      </c>
      <c r="Q21" s="108">
        <v>0.35</v>
      </c>
    </row>
    <row r="22" spans="1:17" ht="137.25" customHeight="1" x14ac:dyDescent="0.25">
      <c r="A22" s="144">
        <v>16</v>
      </c>
      <c r="B22" s="179" t="s">
        <v>767</v>
      </c>
      <c r="C22" s="33" t="s">
        <v>1259</v>
      </c>
      <c r="D22" s="33" t="s">
        <v>233</v>
      </c>
      <c r="E22" s="145">
        <v>48</v>
      </c>
      <c r="F22" s="138">
        <v>43191</v>
      </c>
      <c r="G22" s="138">
        <v>44651</v>
      </c>
      <c r="H22" s="140" t="s">
        <v>611</v>
      </c>
      <c r="I22" s="139" t="s">
        <v>269</v>
      </c>
      <c r="J22" s="139" t="s">
        <v>128</v>
      </c>
      <c r="K22" s="139" t="s">
        <v>103</v>
      </c>
      <c r="L22" s="146"/>
      <c r="M22" s="100">
        <v>5066636</v>
      </c>
      <c r="N22" s="100">
        <v>3293313.4</v>
      </c>
      <c r="O22" s="101">
        <v>0.65</v>
      </c>
      <c r="P22" s="100">
        <v>1773322.6</v>
      </c>
      <c r="Q22" s="147">
        <v>0.35</v>
      </c>
    </row>
    <row r="23" spans="1:17" ht="137.25" customHeight="1" x14ac:dyDescent="0.25">
      <c r="A23" s="97">
        <v>17</v>
      </c>
      <c r="B23" s="215" t="s">
        <v>1256</v>
      </c>
      <c r="C23" s="16" t="s">
        <v>1257</v>
      </c>
      <c r="D23" s="33" t="s">
        <v>236</v>
      </c>
      <c r="E23" s="215">
        <v>15</v>
      </c>
      <c r="F23" s="213" t="s">
        <v>1258</v>
      </c>
      <c r="G23" s="213">
        <v>44651</v>
      </c>
      <c r="H23" s="214" t="s">
        <v>611</v>
      </c>
      <c r="I23" s="216" t="s">
        <v>268</v>
      </c>
      <c r="J23" s="216" t="s">
        <v>128</v>
      </c>
      <c r="K23" s="216" t="s">
        <v>103</v>
      </c>
      <c r="L23" s="220"/>
      <c r="M23" s="219">
        <v>680500</v>
      </c>
      <c r="N23" s="219">
        <v>442325</v>
      </c>
      <c r="O23" s="217">
        <v>0.65</v>
      </c>
      <c r="P23" s="219">
        <v>238175</v>
      </c>
      <c r="Q23" s="218">
        <v>0.35</v>
      </c>
    </row>
    <row r="24" spans="1:17" ht="137.25" customHeight="1" x14ac:dyDescent="0.25">
      <c r="A24" s="144">
        <v>18</v>
      </c>
      <c r="B24" s="223" t="s">
        <v>1261</v>
      </c>
      <c r="C24" s="223" t="s">
        <v>1262</v>
      </c>
      <c r="D24" s="224" t="s">
        <v>719</v>
      </c>
      <c r="E24" s="223">
        <v>36</v>
      </c>
      <c r="F24" s="221">
        <v>44197</v>
      </c>
      <c r="G24" s="221">
        <v>45291</v>
      </c>
      <c r="H24" s="222" t="s">
        <v>612</v>
      </c>
      <c r="I24" s="228" t="s">
        <v>673</v>
      </c>
      <c r="J24" s="224" t="s">
        <v>152</v>
      </c>
      <c r="K24" s="224" t="s">
        <v>160</v>
      </c>
      <c r="L24" s="226"/>
      <c r="M24" s="229">
        <v>1032810</v>
      </c>
      <c r="N24" s="229">
        <v>671326.5</v>
      </c>
      <c r="O24" s="225">
        <v>0.65</v>
      </c>
      <c r="P24" s="229">
        <v>361483.5</v>
      </c>
      <c r="Q24" s="227">
        <v>0.35</v>
      </c>
    </row>
    <row r="25" spans="1:17" ht="137.25" customHeight="1" x14ac:dyDescent="0.25">
      <c r="A25" s="144">
        <v>19</v>
      </c>
      <c r="B25" s="242" t="s">
        <v>1274</v>
      </c>
      <c r="C25" s="16" t="s">
        <v>1276</v>
      </c>
      <c r="D25" s="33" t="s">
        <v>236</v>
      </c>
      <c r="E25" s="242">
        <v>21</v>
      </c>
      <c r="F25" s="240">
        <v>44652</v>
      </c>
      <c r="G25" s="240">
        <v>45291</v>
      </c>
      <c r="H25" s="249" t="s">
        <v>612</v>
      </c>
      <c r="I25" s="241" t="s">
        <v>268</v>
      </c>
      <c r="J25" s="241" t="s">
        <v>128</v>
      </c>
      <c r="K25" s="241" t="s">
        <v>103</v>
      </c>
      <c r="L25" s="244"/>
      <c r="M25" s="246">
        <v>908000</v>
      </c>
      <c r="N25" s="246">
        <v>590200</v>
      </c>
      <c r="O25" s="243">
        <v>0.65</v>
      </c>
      <c r="P25" s="246">
        <v>317800</v>
      </c>
      <c r="Q25" s="245">
        <v>0.35</v>
      </c>
    </row>
    <row r="26" spans="1:17" ht="137.25" customHeight="1" x14ac:dyDescent="0.25">
      <c r="A26" s="144">
        <v>20</v>
      </c>
      <c r="B26" s="242" t="s">
        <v>1275</v>
      </c>
      <c r="C26" s="33" t="s">
        <v>1277</v>
      </c>
      <c r="D26" s="33" t="s">
        <v>233</v>
      </c>
      <c r="E26" s="242">
        <v>21</v>
      </c>
      <c r="F26" s="240">
        <v>44652</v>
      </c>
      <c r="G26" s="240">
        <v>45291</v>
      </c>
      <c r="H26" s="249" t="s">
        <v>612</v>
      </c>
      <c r="I26" s="241" t="s">
        <v>269</v>
      </c>
      <c r="J26" s="241" t="s">
        <v>128</v>
      </c>
      <c r="K26" s="241" t="s">
        <v>103</v>
      </c>
      <c r="L26" s="244"/>
      <c r="M26" s="246">
        <v>2894000</v>
      </c>
      <c r="N26" s="246">
        <v>1881100</v>
      </c>
      <c r="O26" s="243">
        <v>0.65</v>
      </c>
      <c r="P26" s="246">
        <v>1012900</v>
      </c>
      <c r="Q26" s="245">
        <v>0.35</v>
      </c>
    </row>
    <row r="27" spans="1:17" ht="15" thickBot="1" x14ac:dyDescent="0.35">
      <c r="A27" s="400" t="s">
        <v>244</v>
      </c>
      <c r="B27" s="401"/>
      <c r="C27" s="401"/>
      <c r="D27" s="401"/>
      <c r="E27" s="401"/>
      <c r="F27" s="401"/>
      <c r="G27" s="401"/>
      <c r="H27" s="401"/>
      <c r="I27" s="401"/>
      <c r="J27" s="401"/>
      <c r="K27" s="402"/>
      <c r="L27" s="29"/>
      <c r="M27" s="36">
        <f>SUM(M7:M26)</f>
        <v>22729350</v>
      </c>
      <c r="N27" s="36">
        <f>SUM(N7:N26)</f>
        <v>14774077.5</v>
      </c>
      <c r="O27" s="36" t="s">
        <v>232</v>
      </c>
      <c r="P27" s="36">
        <f>SUM(P7:P26)</f>
        <v>7955272.5</v>
      </c>
      <c r="Q27" s="95" t="s">
        <v>232</v>
      </c>
    </row>
    <row r="28" spans="1:17" x14ac:dyDescent="0.25">
      <c r="M28" s="24"/>
    </row>
    <row r="29" spans="1:17" x14ac:dyDescent="0.25">
      <c r="A29" s="334" t="s">
        <v>1279</v>
      </c>
      <c r="B29" s="335"/>
      <c r="C29" s="335"/>
      <c r="D29" s="335"/>
      <c r="E29" s="335"/>
      <c r="F29" s="335"/>
      <c r="G29" s="335"/>
      <c r="H29" s="335"/>
      <c r="I29" s="335"/>
      <c r="J29" s="335"/>
      <c r="K29" s="335"/>
      <c r="L29" s="335"/>
      <c r="M29" s="335"/>
      <c r="N29" s="335"/>
      <c r="O29" s="335"/>
      <c r="P29" s="335"/>
      <c r="Q29" s="335"/>
    </row>
    <row r="30" spans="1:17" x14ac:dyDescent="0.25">
      <c r="A30" s="335"/>
      <c r="B30" s="335"/>
      <c r="C30" s="335"/>
      <c r="D30" s="335"/>
      <c r="E30" s="335"/>
      <c r="F30" s="335"/>
      <c r="G30" s="335"/>
      <c r="H30" s="335"/>
      <c r="I30" s="335"/>
      <c r="J30" s="335"/>
      <c r="K30" s="335"/>
      <c r="L30" s="335"/>
      <c r="M30" s="335"/>
      <c r="N30" s="335"/>
      <c r="O30" s="335"/>
      <c r="P30" s="335"/>
      <c r="Q30" s="335"/>
    </row>
    <row r="43" spans="16:16" x14ac:dyDescent="0.25">
      <c r="P43" s="24"/>
    </row>
  </sheetData>
  <autoFilter ref="A1:Q27"/>
  <mergeCells count="17">
    <mergeCell ref="A6:Q6"/>
    <mergeCell ref="A27:K27"/>
    <mergeCell ref="A29:Q30"/>
    <mergeCell ref="G1:G2"/>
    <mergeCell ref="I1:I2"/>
    <mergeCell ref="J1:J2"/>
    <mergeCell ref="K1:K2"/>
    <mergeCell ref="L1:L2"/>
    <mergeCell ref="M1:Q1"/>
    <mergeCell ref="A1:A2"/>
    <mergeCell ref="B1:B2"/>
    <mergeCell ref="C1:C2"/>
    <mergeCell ref="D1:D2"/>
    <mergeCell ref="E1:E2"/>
    <mergeCell ref="F1:F2"/>
    <mergeCell ref="H1:H2"/>
    <mergeCell ref="L7:L18"/>
  </mergeCells>
  <pageMargins left="0.7" right="0.2" top="0.74" bottom="0.03" header="0.55000000000000004" footer="0.3"/>
  <pageSetup paperSize="9" scale="33" fitToHeight="0" orientation="landscape" r:id="rId1"/>
  <headerFooter>
    <oddHeader xml:space="preserve">&amp;C&amp;"Trebuchet MS,Bold"&amp;12List of contracted projects/Lista proiectelor contractate 
</oddHeader>
    <oddFooter>&amp;L&amp;P/&amp;N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PA 1</vt:lpstr>
      <vt:lpstr>PA 2</vt:lpstr>
      <vt:lpstr>PA 3</vt:lpstr>
      <vt:lpstr>PA 4</vt:lpstr>
      <vt:lpstr>PA 5</vt:lpstr>
      <vt:lpstr>PA 6 TA</vt:lpstr>
      <vt:lpstr>'PA 1'!Print_Area</vt:lpstr>
      <vt:lpstr>'PA 2'!Print_Area</vt:lpstr>
      <vt:lpstr>'PA 3'!Print_Area</vt:lpstr>
      <vt:lpstr>'PA 4'!Print_Area</vt:lpstr>
      <vt:lpstr>'PA 5'!Print_Area</vt:lpstr>
      <vt:lpstr>'PA 6 TA'!Print_Area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2023-03-10T08:24:04Z</dcterms:modified>
</cp:coreProperties>
</file>