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2" activeTab="4"/>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5'!$A$1:$T$67</definedName>
    <definedName name="_xlnm._FilterDatabase" localSheetId="5" hidden="1">'PA 6 TA'!$A$1:$Q$23</definedName>
    <definedName name="_xlnm.Print_Area" localSheetId="0">'PA 1'!$A$1:$T$60</definedName>
    <definedName name="_xlnm.Print_Area" localSheetId="1">'PA 2'!$A$1:$T$192</definedName>
    <definedName name="_xlnm.Print_Area" localSheetId="2">'PA 3'!$A$1:$T$91</definedName>
    <definedName name="_xlnm.Print_Area" localSheetId="3">'PA 4'!$A$1:$T$109</definedName>
    <definedName name="_xlnm.Print_Area" localSheetId="4">'PA 5'!$A$1:$T$67</definedName>
    <definedName name="_xlnm.Print_Area" localSheetId="5">'PA 6 TA'!$A$1:$Q$26</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5'!$A$1:$T$64</definedName>
    <definedName name="Z_02C2D61B_970D_4DFF_82AB_7705A5B1ACD2_.wvu.FilterData" localSheetId="5" hidden="1">'PA 6 TA'!$A$1:$Q$23</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3'!$A$1:$T$91</definedName>
    <definedName name="Z_02C2D61B_970D_4DFF_82AB_7705A5B1ACD2_.wvu.PrintArea" localSheetId="3" hidden="1">'PA 4'!$A$1:$T$109</definedName>
    <definedName name="Z_02C2D61B_970D_4DFF_82AB_7705A5B1ACD2_.wvu.PrintArea" localSheetId="4" hidden="1">'PA 5'!$A$1:$T$67</definedName>
    <definedName name="Z_02C2D61B_970D_4DFF_82AB_7705A5B1ACD2_.wvu.PrintArea" localSheetId="5" hidden="1">'PA 6 TA'!$A$1:$Q$26</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5'!$A$1:$T$64</definedName>
    <definedName name="Z_20B730D3_BB9C_4CE3_9A4A_D192EB334790_.wvu.FilterData" localSheetId="5" hidden="1">'PA 6 TA'!$A$1:$Q$23</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3'!$A$1:$T$91</definedName>
    <definedName name="Z_20B730D3_BB9C_4CE3_9A4A_D192EB334790_.wvu.PrintArea" localSheetId="3" hidden="1">'PA 4'!$A$1:$T$109</definedName>
    <definedName name="Z_20B730D3_BB9C_4CE3_9A4A_D192EB334790_.wvu.PrintArea" localSheetId="4" hidden="1">'PA 5'!$A$1:$T$67</definedName>
    <definedName name="Z_20B730D3_BB9C_4CE3_9A4A_D192EB334790_.wvu.PrintArea" localSheetId="5" hidden="1">'PA 6 TA'!$A$1:$Q$26</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5'!$A$1:$T$64</definedName>
    <definedName name="Z_281F4DBA_DE33_4996_8447_FD9B9FD3CB21_.wvu.FilterData" localSheetId="5" hidden="1">'PA 6 TA'!$A$1:$Q$23</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3'!$A$1:$T$91</definedName>
    <definedName name="Z_281F4DBA_DE33_4996_8447_FD9B9FD3CB21_.wvu.PrintArea" localSheetId="3" hidden="1">'PA 4'!$A$1:$T$109</definedName>
    <definedName name="Z_281F4DBA_DE33_4996_8447_FD9B9FD3CB21_.wvu.PrintArea" localSheetId="4" hidden="1">'PA 5'!$A$1:$T$67</definedName>
    <definedName name="Z_281F4DBA_DE33_4996_8447_FD9B9FD3CB21_.wvu.PrintArea" localSheetId="5" hidden="1">'PA 6 TA'!$A$1:$Q$26</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5'!$A$1:$T$64</definedName>
    <definedName name="Z_DC306EDA_CC9C_451C_B19A_DBA2251BE780_.wvu.FilterData" localSheetId="5" hidden="1">'PA 6 TA'!$A$1:$Q$23</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3'!$A$1:$T$91</definedName>
    <definedName name="Z_DC306EDA_CC9C_451C_B19A_DBA2251BE780_.wvu.PrintArea" localSheetId="3" hidden="1">'PA 4'!$A$1:$T$109</definedName>
    <definedName name="Z_DC306EDA_CC9C_451C_B19A_DBA2251BE780_.wvu.PrintArea" localSheetId="4" hidden="1">'PA 5'!$A$1:$T$67</definedName>
    <definedName name="Z_DC306EDA_CC9C_451C_B19A_DBA2251BE780_.wvu.PrintArea" localSheetId="5" hidden="1">'PA 6 TA'!$A$1:$Q$26</definedName>
  </definedNames>
  <calcPr calcId="162913"/>
</workbook>
</file>

<file path=xl/calcChain.xml><?xml version="1.0" encoding="utf-8"?>
<calcChain xmlns="http://schemas.openxmlformats.org/spreadsheetml/2006/main">
  <c r="O63" i="8" l="1"/>
  <c r="Q63" i="8"/>
  <c r="S63" i="8"/>
  <c r="N63" i="8"/>
  <c r="O87" i="4" l="1"/>
  <c r="Q87" i="4"/>
  <c r="S87" i="4"/>
  <c r="N87" i="4"/>
  <c r="O47" i="2" l="1"/>
  <c r="Q47" i="2"/>
  <c r="S47" i="2"/>
  <c r="N47" i="2"/>
  <c r="N181" i="3" l="1"/>
  <c r="O56" i="2" l="1"/>
  <c r="Q56" i="2"/>
  <c r="S56" i="2"/>
  <c r="N56" i="2"/>
  <c r="N105" i="6" l="1"/>
  <c r="P19" i="5" l="1"/>
  <c r="N19" i="5"/>
  <c r="P17" i="5" l="1"/>
  <c r="P18" i="5"/>
  <c r="N17" i="5"/>
  <c r="N18" i="5"/>
  <c r="S64" i="8" l="1"/>
  <c r="Q64" i="8"/>
  <c r="O64"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M12" i="5"/>
  <c r="P12" i="5" s="1"/>
  <c r="N12" i="5" l="1"/>
  <c r="S24" i="4" l="1"/>
  <c r="Q24" i="4"/>
  <c r="O24" i="4"/>
  <c r="S21" i="4"/>
  <c r="Q21" i="4"/>
  <c r="O21" i="4"/>
  <c r="M11" i="5" l="1"/>
  <c r="M23" i="5" s="1"/>
  <c r="P10" i="5"/>
  <c r="N10" i="5"/>
  <c r="P9" i="5"/>
  <c r="N9" i="5"/>
  <c r="P8" i="5"/>
  <c r="N8" i="5"/>
  <c r="S14" i="4"/>
  <c r="Q14" i="4"/>
  <c r="O14" i="4"/>
  <c r="S10" i="4"/>
  <c r="Q10" i="4"/>
  <c r="O10" i="4"/>
  <c r="S8" i="4"/>
  <c r="Q8" i="4"/>
  <c r="O8" i="4"/>
  <c r="N188" i="3"/>
  <c r="N189" i="3" s="1"/>
  <c r="S186" i="3"/>
  <c r="Q186" i="3"/>
  <c r="O186" i="3"/>
  <c r="S183" i="3"/>
  <c r="S188" i="3" s="1"/>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S8" i="2"/>
  <c r="Q8" i="2"/>
  <c r="O181" i="3" l="1"/>
  <c r="S181" i="3"/>
  <c r="S189" i="3" s="1"/>
  <c r="S57" i="2"/>
  <c r="Q181" i="3"/>
  <c r="S88" i="4"/>
  <c r="O88" i="4"/>
  <c r="Q188" i="3"/>
  <c r="O188" i="3"/>
  <c r="Q57" i="2"/>
  <c r="Q88" i="4"/>
  <c r="N11" i="5"/>
  <c r="N23" i="5" s="1"/>
  <c r="P11" i="5"/>
  <c r="P23" i="5" s="1"/>
  <c r="O57" i="2"/>
  <c r="O106" i="6"/>
  <c r="N64" i="8"/>
  <c r="N106" i="6"/>
  <c r="Q189" i="3" l="1"/>
  <c r="O189" i="3"/>
  <c r="N88" i="4"/>
  <c r="O65" i="8"/>
</calcChain>
</file>

<file path=xl/sharedStrings.xml><?xml version="1.0" encoding="utf-8"?>
<sst xmlns="http://schemas.openxmlformats.org/spreadsheetml/2006/main" count="2931" uniqueCount="1292">
  <si>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</si>
  <si>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</si>
  <si>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</si>
  <si>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</si>
  <si>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</si>
  <si>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</si>
  <si>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</si>
  <si>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</si>
  <si>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</si>
  <si>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</si>
  <si>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</si>
  <si>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</si>
  <si>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</si>
  <si>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</si>
  <si>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</si>
  <si>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</si>
  <si>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</si>
  <si>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</si>
  <si>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</si>
  <si>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</si>
  <si>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</si>
  <si>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</si>
  <si>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</si>
  <si>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</si>
  <si>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</si>
  <si>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</si>
  <si>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</si>
  <si>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</si>
  <si>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</si>
  <si>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</si>
  <si>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</si>
  <si>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</si>
  <si>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</si>
  <si>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</si>
  <si>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</si>
  <si>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</si>
  <si>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</si>
  <si>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</si>
  <si>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</si>
  <si>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</si>
  <si>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</si>
  <si>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</si>
  <si>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</si>
  <si>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</si>
  <si>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</si>
  <si>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</si>
  <si>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</si>
  <si>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</si>
  <si>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</si>
  <si>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</si>
  <si>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</si>
  <si>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</si>
  <si>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</si>
  <si>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</si>
  <si>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</si>
  <si>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</si>
  <si>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</si>
  <si>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</si>
  <si>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</si>
  <si>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</si>
  <si>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</si>
  <si>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</si>
  <si>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</si>
  <si>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</si>
  <si>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</si>
  <si>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</si>
  <si>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</si>
  <si>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</si>
  <si>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</si>
  <si>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</si>
  <si>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</si>
  <si>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</si>
  <si>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</si>
  <si>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</si>
  <si>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</si>
  <si>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</si>
  <si>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</si>
  <si>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</si>
  <si>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</si>
  <si>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</si>
  <si>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</si>
  <si>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</si>
  <si>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</si>
  <si>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</si>
  <si>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</si>
  <si>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</si>
  <si>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</si>
  <si>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</si>
  <si>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</si>
  <si>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</si>
  <si>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</si>
  <si>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</si>
  <si>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</si>
  <si>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</si>
  <si>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</si>
  <si>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</si>
  <si>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</si>
  <si>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</si>
  <si>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</si>
  <si>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</si>
  <si>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</si>
  <si>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</si>
  <si>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</si>
  <si>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</si>
  <si>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</si>
  <si>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</si>
  <si>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</si>
  <si>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</si>
  <si>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</si>
  <si>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</si>
  <si>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</si>
  <si>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</si>
  <si>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</si>
  <si>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</si>
  <si>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</si>
  <si>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</si>
  <si>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</si>
  <si>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</si>
  <si>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</si>
  <si>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</si>
  <si>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</si>
  <si>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</si>
  <si>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</si>
  <si>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</si>
  <si>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</si>
  <si>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</si>
  <si>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</si>
  <si>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</si>
  <si>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</si>
  <si>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</si>
  <si>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</si>
  <si>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</si>
  <si>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</si>
  <si>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</si>
  <si>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</si>
  <si>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</si>
  <si>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</si>
  <si>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</si>
  <si>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</si>
  <si>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</si>
  <si>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</si>
  <si>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</si>
  <si>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</si>
  <si>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</si>
  <si>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</si>
  <si>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</si>
  <si>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</si>
  <si>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</si>
  <si>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</si>
  <si>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</si>
  <si>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</si>
  <si>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</si>
  <si>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</si>
  <si>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</si>
  <si>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</si>
  <si>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</si>
  <si>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</si>
  <si>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</si>
  <si>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</si>
  <si>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</si>
  <si>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</si>
  <si>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</si>
  <si>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</si>
  <si>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</si>
  <si>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</si>
  <si>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</si>
  <si>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</si>
  <si>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</si>
  <si>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</si>
  <si>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</si>
  <si>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</si>
  <si>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</si>
  <si>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</si>
  <si>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</si>
  <si>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</si>
  <si>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</si>
  <si>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</si>
  <si>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</si>
  <si>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</si>
  <si>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</si>
  <si>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</si>
  <si>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</si>
  <si>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</si>
  <si>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</si>
  <si>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</si>
  <si>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</si>
  <si>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</si>
  <si>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</si>
  <si>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</si>
  <si>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</si>
  <si>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</si>
  <si>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</si>
  <si>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</si>
  <si>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</si>
  <si>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</si>
  <si>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</si>
  <si>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</si>
  <si>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</si>
  <si>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</si>
  <si>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</si>
  <si>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</si>
  <si>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</si>
  <si>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</si>
  <si>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</si>
  <si>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</si>
  <si>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</si>
  <si>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</si>
  <si>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</si>
  <si>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</si>
  <si>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</si>
  <si>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</si>
  <si>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</si>
  <si>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</si>
  <si>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</si>
  <si>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</si>
  <si>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</si>
  <si>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</si>
  <si>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</si>
  <si>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</si>
  <si>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</si>
  <si>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</si>
  <si>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</si>
  <si>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</si>
  <si>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</si>
  <si>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</si>
  <si>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</si>
  <si>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</si>
  <si>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</si>
  <si>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</si>
  <si>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</si>
  <si>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</si>
  <si>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</si>
  <si>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</si>
  <si>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</si>
  <si>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</si>
  <si>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</si>
  <si>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</si>
  <si>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</si>
  <si>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</si>
  <si>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</si>
  <si>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</si>
  <si>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</si>
  <si>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</si>
  <si>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</si>
  <si>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</si>
  <si>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</si>
  <si>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</si>
  <si>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</si>
  <si>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</si>
  <si>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</si>
  <si>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</si>
  <si>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</si>
  <si>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</si>
  <si>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</si>
  <si>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</si>
  <si>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</si>
  <si>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</si>
  <si>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</si>
  <si>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</si>
  <si>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</si>
  <si>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</si>
  <si>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</si>
  <si>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</si>
  <si>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</si>
  <si>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</si>
  <si>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</si>
  <si>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</si>
  <si>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</si>
  <si>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</si>
  <si>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</si>
  <si>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</si>
  <si>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</si>
  <si>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</si>
  <si>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</si>
  <si>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</si>
  <si>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</si>
  <si>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</si>
  <si>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</si>
  <si>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</si>
  <si>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</si>
  <si>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</si>
  <si>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</si>
  <si>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</si>
  <si>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</si>
  <si>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</si>
  <si>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</si>
  <si>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</si>
  <si>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</si>
  <si>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</si>
  <si>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</si>
  <si>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</si>
  <si>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</si>
  <si>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</si>
  <si>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</si>
  <si>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</si>
  <si>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</si>
  <si>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</si>
  <si>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</si>
  <si>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</si>
  <si>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</si>
  <si>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</si>
  <si>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</si>
  <si>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</si>
  <si>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</si>
  <si>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</si>
  <si>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</si>
  <si>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</si>
  <si>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</si>
  <si>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</si>
  <si>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</si>
  <si>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</si>
  <si>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</si>
  <si>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</si>
  <si>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</si>
  <si>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</si>
  <si>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</si>
  <si>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</si>
  <si>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</si>
  <si>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</si>
  <si>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</si>
  <si>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</si>
  <si>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</si>
  <si>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</si>
  <si>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</si>
  <si>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</si>
  <si>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</si>
  <si>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</si>
  <si>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</si>
  <si>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</si>
  <si>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</si>
  <si>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</si>
  <si>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</si>
  <si>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</si>
  <si>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</si>
  <si>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</si>
  <si>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</si>
  <si>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</si>
  <si>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</si>
  <si>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</si>
  <si>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</si>
  <si>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</si>
  <si>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</si>
  <si>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</si>
  <si>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</si>
  <si>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</si>
  <si>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</si>
  <si>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</si>
  <si>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</si>
  <si>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</si>
  <si>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</si>
  <si>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</si>
  <si>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</si>
  <si>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</si>
  <si>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</si>
  <si>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</si>
  <si>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</si>
  <si>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</si>
  <si>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</si>
  <si>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</si>
  <si>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</si>
  <si>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</si>
  <si>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</si>
  <si>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</si>
  <si>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</si>
  <si>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</si>
  <si>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</si>
  <si>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</si>
  <si>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</si>
  <si>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</si>
  <si>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</si>
  <si>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</si>
  <si>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</si>
  <si>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</si>
  <si>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</si>
  <si>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</si>
  <si>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</si>
  <si>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</si>
  <si>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</si>
  <si>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</si>
  <si>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</si>
  <si>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</si>
  <si>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</si>
  <si>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</si>
  <si>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</si>
  <si>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</si>
  <si>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</si>
  <si>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</si>
  <si>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</si>
  <si>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</si>
  <si>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</si>
  <si>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</si>
  <si>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</si>
  <si>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</si>
  <si>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</si>
  <si>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</si>
  <si>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</si>
  <si>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</si>
  <si>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</si>
  <si>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</si>
  <si>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</si>
  <si>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</si>
  <si>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</si>
  <si>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</si>
  <si>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</si>
  <si>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</si>
  <si>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</si>
  <si>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</si>
  <si>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</si>
  <si>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</si>
  <si>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</si>
  <si>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</si>
  <si>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</si>
  <si>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</si>
  <si>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</si>
  <si>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</si>
  <si>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</si>
  <si>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</si>
  <si>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</si>
  <si>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</si>
  <si>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</si>
  <si>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</si>
  <si>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</si>
  <si>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</si>
  <si>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</si>
  <si>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</si>
  <si>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</si>
  <si>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</si>
  <si>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</si>
  <si>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</si>
  <si>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</si>
  <si>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</si>
  <si>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</si>
  <si>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</si>
  <si>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</si>
  <si>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</si>
  <si>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</si>
  <si>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</si>
  <si>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</si>
  <si>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</si>
  <si>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</si>
  <si>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</si>
  <si>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</si>
  <si>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</si>
  <si>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</si>
  <si>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</si>
  <si>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</si>
  <si>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</si>
  <si>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</si>
  <si>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</si>
  <si>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</si>
  <si>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</si>
  <si>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</si>
  <si>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</si>
  <si>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</si>
  <si>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</si>
  <si>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</si>
  <si>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</si>
  <si>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</si>
  <si>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</si>
  <si>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</si>
  <si>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</si>
  <si>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</si>
  <si>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</si>
  <si>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</si>
  <si>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</si>
  <si>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</si>
  <si>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</si>
  <si>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</si>
  <si>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</si>
  <si>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</si>
  <si>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</si>
  <si>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</si>
  <si>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</si>
  <si>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</si>
  <si>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</si>
  <si>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</si>
  <si>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</si>
  <si>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</si>
  <si>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</si>
  <si>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</si>
  <si>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</si>
  <si>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</si>
  <si>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</si>
  <si>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</si>
  <si>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</si>
  <si>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</si>
  <si>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</si>
  <si>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</si>
  <si>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</si>
  <si>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</si>
  <si>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</si>
  <si>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</si>
  <si>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</si>
  <si>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</si>
  <si>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</si>
  <si>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</si>
  <si>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</si>
  <si>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</si>
  <si>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</si>
  <si>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</si>
  <si>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</si>
  <si>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</si>
  <si>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</si>
  <si>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</si>
  <si>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</si>
  <si>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</si>
  <si>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</si>
  <si>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</si>
  <si>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</si>
  <si>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</si>
  <si>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</si>
  <si>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</si>
  <si>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</si>
  <si>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</si>
  <si>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</si>
  <si>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</si>
  <si>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</si>
  <si>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</si>
  <si>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</si>
  <si>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</si>
  <si>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</si>
  <si>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</si>
  <si>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</si>
  <si>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</si>
  <si>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</si>
  <si>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</si>
  <si>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</si>
  <si>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</si>
  <si>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</si>
  <si>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</si>
  <si>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</si>
  <si>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</si>
  <si>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</si>
  <si>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</si>
  <si>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</si>
  <si>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</si>
  <si>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</si>
  <si>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</si>
  <si>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</si>
  <si>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</si>
  <si>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</si>
  <si>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</si>
  <si>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</si>
  <si>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</si>
  <si>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</si>
  <si>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</si>
  <si>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</si>
  <si>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</si>
  <si>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</si>
  <si>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</si>
  <si>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</si>
  <si>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</si>
  <si>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</si>
  <si>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</si>
  <si>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</si>
  <si>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</si>
  <si>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</si>
  <si>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</si>
  <si>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</si>
  <si>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</si>
  <si>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</si>
  <si>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</si>
  <si>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</si>
  <si>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</si>
  <si>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</si>
  <si>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</si>
  <si>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</si>
  <si>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</si>
  <si>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</si>
  <si>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</si>
  <si>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</si>
  <si>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</si>
  <si>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</si>
  <si>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</si>
  <si>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</si>
  <si>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</si>
  <si>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</si>
  <si>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</si>
  <si>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</si>
  <si>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</si>
  <si>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</si>
  <si>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</si>
  <si>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</si>
  <si>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</si>
  <si>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</si>
  <si>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</si>
  <si>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</si>
  <si>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</si>
  <si>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</si>
  <si>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</si>
  <si>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</si>
  <si>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</si>
  <si>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</si>
  <si>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</si>
  <si>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</si>
  <si>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</si>
  <si>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</si>
  <si>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</si>
  <si>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</si>
  <si>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</si>
  <si>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</si>
  <si>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</si>
  <si>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</si>
  <si>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</si>
  <si>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</si>
  <si>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</si>
  <si>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</si>
  <si>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</si>
  <si>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</si>
  <si>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</si>
  <si>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</si>
  <si>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</si>
  <si>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</si>
  <si>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</si>
  <si>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</si>
  <si>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</si>
  <si>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</si>
  <si>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</si>
  <si>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</si>
  <si>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</si>
  <si>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</si>
  <si>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</si>
  <si>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</si>
  <si>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</si>
  <si>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</si>
  <si>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</si>
  <si>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</si>
  <si>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</si>
  <si>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</si>
  <si>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</si>
  <si>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</si>
  <si>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</si>
  <si>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</si>
  <si>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</si>
  <si>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</si>
  <si>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</si>
  <si>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</si>
  <si>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</si>
  <si>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</si>
  <si>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</si>
  <si>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</si>
  <si>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</si>
  <si>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</si>
  <si>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</si>
  <si>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</si>
  <si>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</si>
  <si>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</si>
  <si>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</si>
  <si>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</si>
  <si>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</si>
  <si>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</si>
  <si>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</si>
  <si>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</si>
  <si>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</si>
  <si>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</si>
  <si>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</si>
  <si>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</si>
  <si>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</si>
  <si>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</si>
  <si>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</si>
  <si>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</si>
  <si>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</si>
  <si>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</si>
  <si>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</si>
  <si>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</si>
  <si>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</si>
  <si>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</si>
  <si>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</si>
  <si>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</si>
  <si>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</si>
  <si>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</si>
  <si>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</si>
  <si>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</si>
  <si>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</si>
  <si>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</si>
  <si>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</si>
  <si>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</si>
  <si>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</si>
  <si>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</si>
  <si>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</si>
  <si>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</si>
  <si>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</si>
  <si>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</si>
  <si>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</si>
  <si>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</si>
  <si>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</si>
  <si>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</si>
  <si>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</si>
  <si>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</si>
  <si>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</si>
  <si>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</si>
  <si>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</si>
  <si>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</si>
  <si>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</si>
  <si>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</si>
  <si>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</si>
  <si>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</si>
  <si>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</si>
  <si>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</si>
  <si>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</si>
  <si>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</si>
  <si>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</si>
  <si>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</si>
  <si>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</si>
  <si>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</si>
  <si>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</si>
  <si>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</si>
  <si>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</si>
  <si>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</si>
  <si>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</si>
  <si>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</si>
  <si>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</si>
  <si>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</si>
  <si>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</si>
  <si>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</si>
  <si>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</si>
  <si>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</si>
  <si>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</si>
  <si>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</si>
  <si>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</si>
  <si>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</si>
  <si>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</si>
  <si>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</si>
  <si>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</si>
  <si>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</si>
  <si>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</si>
  <si>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</si>
  <si>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</si>
  <si>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</si>
  <si>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</si>
  <si>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</si>
  <si>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</si>
  <si>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</si>
  <si>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</si>
  <si>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</si>
  <si>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</si>
  <si>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</si>
  <si>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</si>
  <si>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</si>
  <si>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</si>
  <si>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</si>
  <si>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</si>
  <si>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</si>
  <si>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</si>
  <si>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</si>
  <si>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</si>
  <si>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</si>
  <si>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</si>
  <si>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</si>
  <si>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</si>
  <si>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</si>
  <si>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</si>
  <si>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</si>
  <si>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</si>
  <si>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</si>
  <si>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</si>
  <si>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</si>
  <si>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</si>
  <si>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</si>
  <si>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</si>
  <si>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</si>
  <si>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</si>
  <si>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</si>
  <si>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</si>
  <si>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</si>
  <si>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</si>
  <si>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</si>
  <si>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</si>
  <si>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</si>
  <si>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</si>
  <si>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</si>
  <si>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</si>
  <si>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</si>
  <si>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</si>
  <si>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</si>
  <si>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</si>
  <si>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</si>
  <si>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</si>
  <si>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</si>
  <si>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</si>
  <si>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</si>
  <si>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</si>
  <si>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</si>
  <si>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</si>
  <si>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</si>
  <si>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</si>
  <si>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</si>
  <si>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</si>
  <si>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</si>
  <si>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</si>
  <si>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</si>
  <si>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</si>
  <si>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</si>
  <si>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</si>
  <si>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</si>
  <si>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</si>
  <si>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</si>
  <si>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</si>
  <si>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</si>
  <si>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</si>
  <si>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</si>
  <si>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</si>
  <si>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</si>
  <si>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</si>
  <si>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</si>
  <si>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</si>
  <si>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</si>
  <si>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</si>
  <si>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</si>
  <si>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</si>
  <si>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</si>
  <si>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</si>
  <si>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</si>
  <si>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</si>
  <si>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</si>
  <si>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</si>
  <si>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</si>
  <si>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</si>
  <si>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</si>
  <si>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</si>
  <si>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</si>
  <si>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</si>
  <si>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</si>
  <si>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</si>
  <si>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</si>
  <si>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</si>
  <si>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</si>
  <si>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</si>
  <si>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</si>
  <si>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</si>
  <si>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</si>
  <si>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</si>
  <si>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</si>
  <si>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</si>
  <si>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</si>
  <si>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</si>
  <si>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</si>
  <si>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</si>
  <si>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</si>
  <si>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</si>
  <si>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</si>
  <si>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</si>
  <si>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</si>
  <si>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</si>
  <si>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</si>
  <si>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</si>
  <si>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</si>
  <si>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</si>
  <si>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</si>
  <si>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</si>
  <si>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</si>
  <si>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</si>
  <si>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</si>
  <si>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</si>
  <si>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</si>
  <si>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</si>
  <si>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</si>
  <si>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</si>
  <si>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</si>
  <si>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</si>
  <si>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</si>
  <si>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</si>
  <si>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</si>
  <si>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</si>
  <si>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</si>
  <si>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</si>
  <si>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</si>
  <si>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</si>
  <si>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</si>
  <si>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</si>
  <si>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</si>
  <si>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</si>
  <si>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</si>
  <si>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</si>
  <si>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</si>
  <si>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</si>
  <si>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</si>
  <si>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</si>
  <si>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</si>
  <si>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</si>
  <si>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</si>
  <si>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</si>
  <si>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</si>
  <si>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</si>
  <si>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</si>
  <si>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</si>
  <si>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</si>
  <si>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</si>
  <si>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</si>
  <si>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</si>
  <si>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</si>
  <si>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</si>
  <si>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</si>
  <si>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</si>
  <si>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</si>
  <si>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</si>
  <si>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</si>
  <si>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</si>
  <si>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</si>
  <si>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</si>
  <si>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</si>
  <si>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</si>
  <si>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</si>
  <si>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</si>
  <si>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</si>
  <si>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</si>
  <si>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</si>
  <si>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</si>
  <si>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</si>
  <si>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</si>
  <si>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</si>
  <si>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</si>
  <si>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</si>
  <si>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</si>
  <si>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</si>
  <si>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</si>
  <si>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</si>
  <si>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</si>
  <si>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</si>
  <si>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</si>
  <si>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</si>
  <si>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</si>
  <si>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</si>
  <si>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</si>
  <si>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</si>
  <si>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</si>
  <si>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</si>
  <si>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</si>
  <si>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</si>
  <si>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</si>
  <si>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</si>
  <si>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</si>
  <si>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</si>
  <si>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</si>
  <si>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</si>
  <si>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</si>
  <si>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</si>
  <si>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</si>
  <si>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</si>
  <si>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</si>
  <si>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</si>
  <si>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</si>
  <si>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</si>
  <si>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</si>
  <si>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</si>
  <si>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</si>
  <si>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</si>
  <si>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</si>
  <si>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</si>
  <si>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</si>
  <si>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</si>
  <si>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</si>
  <si>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</si>
  <si>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</si>
  <si>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</si>
  <si>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</si>
  <si>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</si>
  <si>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</si>
  <si>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</si>
  <si>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</si>
  <si>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</si>
  <si>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</si>
  <si>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</si>
  <si>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</si>
  <si>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</si>
  <si>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</si>
  <si>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</si>
  <si>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</si>
  <si>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</si>
  <si>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</si>
  <si>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</si>
  <si>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</si>
  <si>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</si>
  <si>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</si>
  <si>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</si>
  <si>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</si>
  <si>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</si>
  <si>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</si>
  <si>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</si>
  <si>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</si>
  <si>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</si>
  <si>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</si>
  <si>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</si>
  <si>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</si>
  <si>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</si>
  <si>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</si>
  <si>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</si>
  <si>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</si>
  <si>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</si>
  <si>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</si>
  <si>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</si>
  <si>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</si>
  <si>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</si>
  <si>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</si>
  <si>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</si>
  <si>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</si>
  <si>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</si>
  <si>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</si>
  <si>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</si>
  <si>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</si>
  <si>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</si>
  <si>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</si>
  <si>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</si>
  <si>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</si>
  <si>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</si>
  <si>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</si>
  <si>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</si>
  <si>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</si>
  <si>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</si>
  <si>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</si>
  <si>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</si>
  <si>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</si>
  <si>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</si>
  <si>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</si>
  <si>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</si>
  <si>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</si>
  <si>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</si>
  <si>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</si>
  <si>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</si>
  <si>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</si>
  <si>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</si>
  <si>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</si>
  <si>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</si>
  <si>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</si>
  <si>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</si>
  <si>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</si>
  <si>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</si>
  <si>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</si>
  <si>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</si>
  <si>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</si>
  <si>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</si>
  <si>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</si>
  <si>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</si>
  <si>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</si>
  <si>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</si>
  <si>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</si>
  <si>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</si>
  <si>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</si>
  <si>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</si>
  <si>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</si>
  <si>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</si>
  <si>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</si>
  <si>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</si>
  <si>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</si>
  <si>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</si>
  <si>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</si>
  <si>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</si>
  <si>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</si>
  <si>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</si>
  <si>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</si>
  <si>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</si>
  <si>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</si>
  <si>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</si>
  <si>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</si>
  <si>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</si>
  <si>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</si>
  <si>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</si>
  <si>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</si>
  <si>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</si>
  <si>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</si>
  <si>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</si>
  <si>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</si>
  <si>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</si>
  <si>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</si>
  <si>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</si>
  <si>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</si>
  <si>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</si>
  <si>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</si>
  <si>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</si>
  <si>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</si>
  <si>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</si>
  <si>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</si>
  <si>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</si>
  <si>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</si>
  <si>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</si>
  <si>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</si>
  <si>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</si>
  <si>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</si>
  <si>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</si>
  <si>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</si>
  <si>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</si>
  <si>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</si>
  <si>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</si>
  <si>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</si>
  <si>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</si>
  <si>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</si>
  <si>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</si>
  <si>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</si>
  <si>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</si>
  <si>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</si>
  <si>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</si>
  <si>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</si>
  <si>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</si>
  <si>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</si>
  <si>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</si>
  <si>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</si>
  <si>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</si>
  <si>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</si>
  <si>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</si>
  <si>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</si>
  <si>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</si>
  <si>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</si>
  <si>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</si>
  <si>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</si>
  <si>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</si>
  <si>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</si>
  <si>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</si>
  <si>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</si>
  <si>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</si>
  <si>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</si>
  <si>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</si>
  <si>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</si>
  <si>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</si>
  <si>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</si>
  <si>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</si>
  <si>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</si>
  <si>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</si>
  <si>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</si>
  <si>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</si>
  <si>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</si>
  <si>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</si>
  <si>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</si>
  <si>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</si>
  <si>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</si>
  <si>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</si>
  <si>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</si>
  <si>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</si>
  <si>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</si>
  <si>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</si>
  <si>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</si>
  <si>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</si>
  <si>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</si>
  <si>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</si>
  <si>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</si>
  <si>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</si>
  <si>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</si>
  <si>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</si>
  <si>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</si>
  <si>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</si>
  <si>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</si>
  <si>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</si>
  <si>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</si>
  <si>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</si>
  <si>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</si>
  <si>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</si>
  <si>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</si>
  <si>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</si>
  <si>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</si>
  <si>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</si>
  <si>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</si>
  <si>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</si>
  <si>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</si>
  <si>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</si>
  <si>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</si>
  <si>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</si>
  <si>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</si>
  <si>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</si>
  <si>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</si>
  <si>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</si>
  <si>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</si>
  <si>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</si>
  <si>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</si>
  <si>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</si>
  <si>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</si>
  <si>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</si>
  <si>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</si>
  <si>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</si>
  <si>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</si>
  <si>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</si>
  <si>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</si>
  <si>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</si>
  <si>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</si>
  <si>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</si>
  <si>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</si>
  <si>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</si>
  <si>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</si>
  <si>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</si>
  <si>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</si>
  <si>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</si>
  <si>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</si>
  <si>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</si>
  <si>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</si>
  <si>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</si>
  <si>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</si>
  <si>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</si>
  <si>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</si>
  <si>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</si>
  <si>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</si>
  <si>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</si>
  <si>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</si>
  <si>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</si>
  <si>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</si>
  <si>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</si>
  <si>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</si>
  <si>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</si>
  <si>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</si>
  <si>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</si>
  <si>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</si>
  <si>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</si>
  <si>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</si>
  <si>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t>01.02.2021</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</si>
  <si>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</si>
  <si>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</si>
  <si>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</si>
  <si>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</si>
  <si>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</si>
  <si>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</si>
  <si>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</si>
  <si>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</si>
  <si>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</si>
  <si>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</si>
  <si>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</si>
  <si>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</si>
  <si>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</si>
  <si>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</si>
  <si>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</si>
  <si>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</si>
  <si>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</si>
  <si>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</si>
  <si>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</si>
  <si>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</si>
  <si>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</si>
  <si>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</si>
  <si>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</si>
  <si>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</si>
  <si>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</si>
  <si>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</si>
  <si>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</si>
  <si>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</si>
  <si>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</si>
  <si>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</si>
  <si>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</si>
  <si>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</si>
  <si>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</si>
  <si>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</si>
  <si>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</si>
  <si>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</si>
  <si>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</si>
  <si>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</si>
  <si>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</si>
  <si>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</si>
  <si>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</si>
  <si>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</si>
  <si>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</si>
  <si>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</si>
  <si>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</si>
  <si>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</si>
  <si>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</si>
  <si>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</si>
  <si>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</si>
  <si>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</si>
  <si>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</si>
  <si>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42 months and 23 days</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</si>
  <si>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</si>
  <si>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</si>
  <si>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</si>
  <si>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</si>
  <si>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</si>
  <si>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</si>
  <si>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</si>
  <si>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</si>
  <si>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</si>
  <si>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</si>
  <si>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</si>
  <si>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</si>
  <si>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</si>
  <si>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</si>
  <si>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</si>
  <si>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</si>
  <si>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44 Month 7 Days</t>
  </si>
  <si>
    <t>39 months and 20 days</t>
  </si>
  <si>
    <t>Bulgarian Red Cross</t>
  </si>
  <si>
    <t>Red Cross Giurgiu Branch</t>
  </si>
  <si>
    <t>University of Ruse “Angel Kanchev”</t>
  </si>
  <si>
    <t>Business and Innovation Cluster Ruse+</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</si>
  <si>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</si>
  <si>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</si>
  <si>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</si>
  <si>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</si>
  <si>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55 Month 25 Days</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</si>
  <si>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</si>
  <si>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</si>
  <si>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</si>
  <si>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</si>
  <si>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 xml:space="preserve">In implementation </t>
  </si>
  <si>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</si>
  <si>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</si>
  <si>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</si>
  <si>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</si>
  <si>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</si>
  <si>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</si>
  <si>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Last update: 26.10.2020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</si>
</sst>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3"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cellStyleXfs>
  <cellXfs count="466">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9" fontId="3" fillId="0" borderId="21" xfId="2"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2" fillId="0" borderId="16" xfId="1" applyFont="1" applyFill="1" applyBorder="1" applyAlignment="1">
      <alignment horizontal="left" vertical="top"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topLeftCell="A42" zoomScale="70" zoomScaleNormal="100" zoomScaleSheetLayoutView="70" zoomScalePageLayoutView="82" workbookViewId="0">
      <selection activeCell="H53" sqref="H53:H55"/>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95" t="s">
        <v>0</v>
      </c>
      <c r="B1" s="297" t="s">
        <v>1</v>
      </c>
      <c r="C1" s="288" t="s">
        <v>1089</v>
      </c>
      <c r="D1" s="288" t="s">
        <v>2</v>
      </c>
      <c r="E1" s="288" t="s">
        <v>3</v>
      </c>
      <c r="F1" s="288" t="s">
        <v>4</v>
      </c>
      <c r="G1" s="288" t="s">
        <v>5</v>
      </c>
      <c r="H1" s="288" t="s">
        <v>6</v>
      </c>
      <c r="I1" s="288" t="s">
        <v>613</v>
      </c>
      <c r="J1" s="288" t="s">
        <v>7</v>
      </c>
      <c r="K1" s="297" t="s">
        <v>8</v>
      </c>
      <c r="L1" s="297" t="s">
        <v>9</v>
      </c>
      <c r="M1" s="297" t="s">
        <v>10</v>
      </c>
      <c r="N1" s="292" t="s">
        <v>11</v>
      </c>
      <c r="O1" s="293"/>
      <c r="P1" s="293"/>
      <c r="Q1" s="293"/>
      <c r="R1" s="293"/>
      <c r="S1" s="294"/>
      <c r="T1" s="1"/>
    </row>
    <row r="2" spans="1:20" ht="81" customHeight="1" x14ac:dyDescent="0.25">
      <c r="A2" s="296"/>
      <c r="B2" s="298"/>
      <c r="C2" s="289"/>
      <c r="D2" s="289"/>
      <c r="E2" s="289"/>
      <c r="F2" s="289"/>
      <c r="G2" s="289"/>
      <c r="H2" s="289"/>
      <c r="I2" s="289"/>
      <c r="J2" s="289"/>
      <c r="K2" s="298"/>
      <c r="L2" s="298"/>
      <c r="M2" s="298"/>
      <c r="N2" s="3" t="s">
        <v>12</v>
      </c>
      <c r="O2" s="3" t="s">
        <v>13</v>
      </c>
      <c r="P2" s="3" t="s">
        <v>14</v>
      </c>
      <c r="Q2" s="3" t="s">
        <v>15</v>
      </c>
      <c r="R2" s="3" t="s">
        <v>16</v>
      </c>
      <c r="S2" s="3" t="s">
        <v>17</v>
      </c>
      <c r="T2" s="4" t="s">
        <v>18</v>
      </c>
    </row>
    <row r="3" spans="1:20" ht="53.25" customHeight="1" x14ac:dyDescent="0.25">
      <c r="A3" s="5" t="s">
        <v>19</v>
      </c>
      <c r="B3" s="3" t="s">
        <v>20</v>
      </c>
      <c r="C3" s="178" t="s">
        <v>1090</v>
      </c>
      <c r="D3" s="6" t="s">
        <v>21</v>
      </c>
      <c r="E3" s="6" t="s">
        <v>22</v>
      </c>
      <c r="F3" s="6" t="s">
        <v>23</v>
      </c>
      <c r="G3" s="6" t="s">
        <v>24</v>
      </c>
      <c r="H3" s="6" t="s">
        <v>25</v>
      </c>
      <c r="I3" s="57" t="s">
        <v>614</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1091</v>
      </c>
      <c r="D4" s="6" t="s">
        <v>39</v>
      </c>
      <c r="E4" s="6" t="s">
        <v>40</v>
      </c>
      <c r="F4" s="6" t="s">
        <v>41</v>
      </c>
      <c r="G4" s="6" t="s">
        <v>42</v>
      </c>
      <c r="H4" s="6" t="s">
        <v>43</v>
      </c>
      <c r="I4" s="57" t="s">
        <v>657</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90">
        <v>2</v>
      </c>
      <c r="C5" s="29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82" t="s">
        <v>55</v>
      </c>
      <c r="B6" s="283"/>
      <c r="C6" s="283"/>
      <c r="D6" s="283"/>
      <c r="E6" s="283"/>
      <c r="F6" s="283"/>
      <c r="G6" s="283"/>
      <c r="H6" s="283"/>
      <c r="I6" s="283"/>
      <c r="J6" s="283"/>
      <c r="K6" s="283"/>
      <c r="L6" s="283"/>
      <c r="M6" s="283"/>
      <c r="N6" s="283"/>
      <c r="O6" s="283"/>
      <c r="P6" s="283"/>
      <c r="Q6" s="283"/>
      <c r="R6" s="283"/>
      <c r="S6" s="283"/>
      <c r="T6" s="284"/>
    </row>
    <row r="7" spans="1:20" ht="24.75" customHeight="1" x14ac:dyDescent="0.25">
      <c r="A7" s="261" t="s">
        <v>56</v>
      </c>
      <c r="B7" s="262"/>
      <c r="C7" s="262"/>
      <c r="D7" s="262"/>
      <c r="E7" s="262"/>
      <c r="F7" s="262"/>
      <c r="G7" s="262"/>
      <c r="H7" s="262"/>
      <c r="I7" s="262"/>
      <c r="J7" s="262"/>
      <c r="K7" s="262"/>
      <c r="L7" s="262"/>
      <c r="M7" s="262"/>
      <c r="N7" s="262"/>
      <c r="O7" s="262"/>
      <c r="P7" s="262"/>
      <c r="Q7" s="262"/>
      <c r="R7" s="262"/>
      <c r="S7" s="262"/>
      <c r="T7" s="285"/>
    </row>
    <row r="8" spans="1:20" ht="51.75" customHeight="1" x14ac:dyDescent="0.25">
      <c r="A8" s="286">
        <v>1</v>
      </c>
      <c r="B8" s="219" t="s">
        <v>57</v>
      </c>
      <c r="C8" s="219" t="s">
        <v>1092</v>
      </c>
      <c r="D8" s="277" t="s">
        <v>58</v>
      </c>
      <c r="E8" s="280" t="s">
        <v>59</v>
      </c>
      <c r="F8" s="234">
        <v>24</v>
      </c>
      <c r="G8" s="234" t="s">
        <v>60</v>
      </c>
      <c r="H8" s="234" t="s">
        <v>61</v>
      </c>
      <c r="I8" s="234" t="s">
        <v>615</v>
      </c>
      <c r="J8" s="10" t="s">
        <v>62</v>
      </c>
      <c r="K8" s="11" t="s">
        <v>63</v>
      </c>
      <c r="L8" s="11" t="s">
        <v>64</v>
      </c>
      <c r="M8" s="221">
        <v>44</v>
      </c>
      <c r="N8" s="219">
        <v>1428765.73</v>
      </c>
      <c r="O8" s="219">
        <v>1214450.8700000001</v>
      </c>
      <c r="P8" s="217">
        <v>0.85</v>
      </c>
      <c r="Q8" s="219">
        <f>N8*13%</f>
        <v>185739.54490000001</v>
      </c>
      <c r="R8" s="217">
        <v>0.13</v>
      </c>
      <c r="S8" s="219">
        <f>N8*2%</f>
        <v>28575.314600000002</v>
      </c>
      <c r="T8" s="271">
        <v>0.02</v>
      </c>
    </row>
    <row r="9" spans="1:20" ht="78.75" customHeight="1" x14ac:dyDescent="0.25">
      <c r="A9" s="287"/>
      <c r="B9" s="220"/>
      <c r="C9" s="220"/>
      <c r="D9" s="279"/>
      <c r="E9" s="276"/>
      <c r="F9" s="235"/>
      <c r="G9" s="235"/>
      <c r="H9" s="235"/>
      <c r="I9" s="235"/>
      <c r="J9" s="12" t="s">
        <v>65</v>
      </c>
      <c r="K9" s="11" t="s">
        <v>66</v>
      </c>
      <c r="L9" s="11" t="s">
        <v>67</v>
      </c>
      <c r="M9" s="222"/>
      <c r="N9" s="220"/>
      <c r="O9" s="220"/>
      <c r="P9" s="218"/>
      <c r="Q9" s="220"/>
      <c r="R9" s="218"/>
      <c r="S9" s="220"/>
      <c r="T9" s="273"/>
    </row>
    <row r="10" spans="1:20" ht="43.2" x14ac:dyDescent="0.25">
      <c r="A10" s="286">
        <v>2</v>
      </c>
      <c r="B10" s="219" t="s">
        <v>68</v>
      </c>
      <c r="C10" s="219" t="s">
        <v>1093</v>
      </c>
      <c r="D10" s="277" t="s">
        <v>69</v>
      </c>
      <c r="E10" s="280" t="s">
        <v>70</v>
      </c>
      <c r="F10" s="13"/>
      <c r="G10" s="228">
        <v>42402</v>
      </c>
      <c r="H10" s="234" t="s">
        <v>72</v>
      </c>
      <c r="I10" s="234" t="s">
        <v>615</v>
      </c>
      <c r="J10" s="10" t="s">
        <v>73</v>
      </c>
      <c r="K10" s="11" t="s">
        <v>63</v>
      </c>
      <c r="L10" s="11" t="s">
        <v>74</v>
      </c>
      <c r="M10" s="221">
        <v>44</v>
      </c>
      <c r="N10" s="219">
        <v>762085.72</v>
      </c>
      <c r="O10" s="219">
        <f>N10*85%</f>
        <v>647772.86199999996</v>
      </c>
      <c r="P10" s="217">
        <v>0.85</v>
      </c>
      <c r="Q10" s="219">
        <f>N10*13%</f>
        <v>99071.143599999996</v>
      </c>
      <c r="R10" s="217">
        <v>0.13</v>
      </c>
      <c r="S10" s="219">
        <f>N10*2%</f>
        <v>15241.714399999999</v>
      </c>
      <c r="T10" s="271">
        <v>0.02</v>
      </c>
    </row>
    <row r="11" spans="1:20" ht="43.2" x14ac:dyDescent="0.25">
      <c r="A11" s="302"/>
      <c r="B11" s="270"/>
      <c r="C11" s="270"/>
      <c r="D11" s="278"/>
      <c r="E11" s="281"/>
      <c r="F11" s="14">
        <v>24</v>
      </c>
      <c r="G11" s="238"/>
      <c r="H11" s="238"/>
      <c r="I11" s="238"/>
      <c r="J11" s="10" t="s">
        <v>75</v>
      </c>
      <c r="K11" s="11" t="s">
        <v>66</v>
      </c>
      <c r="L11" s="11" t="s">
        <v>67</v>
      </c>
      <c r="M11" s="274"/>
      <c r="N11" s="270"/>
      <c r="O11" s="270"/>
      <c r="P11" s="269"/>
      <c r="Q11" s="270"/>
      <c r="R11" s="269"/>
      <c r="S11" s="270"/>
      <c r="T11" s="272"/>
    </row>
    <row r="12" spans="1:20" ht="57.6" x14ac:dyDescent="0.25">
      <c r="A12" s="302"/>
      <c r="B12" s="270"/>
      <c r="C12" s="270"/>
      <c r="D12" s="278"/>
      <c r="E12" s="281"/>
      <c r="F12" s="14"/>
      <c r="G12" s="238"/>
      <c r="H12" s="238"/>
      <c r="I12" s="238"/>
      <c r="J12" s="10" t="s">
        <v>76</v>
      </c>
      <c r="K12" s="11" t="s">
        <v>66</v>
      </c>
      <c r="L12" s="11" t="s">
        <v>67</v>
      </c>
      <c r="M12" s="274"/>
      <c r="N12" s="270"/>
      <c r="O12" s="270"/>
      <c r="P12" s="269"/>
      <c r="Q12" s="270"/>
      <c r="R12" s="269"/>
      <c r="S12" s="270"/>
      <c r="T12" s="272"/>
    </row>
    <row r="13" spans="1:20" ht="28.8" x14ac:dyDescent="0.25">
      <c r="A13" s="287"/>
      <c r="B13" s="220"/>
      <c r="C13" s="220"/>
      <c r="D13" s="279"/>
      <c r="E13" s="276"/>
      <c r="F13" s="15"/>
      <c r="G13" s="235"/>
      <c r="H13" s="235"/>
      <c r="I13" s="235"/>
      <c r="J13" s="12" t="s">
        <v>77</v>
      </c>
      <c r="K13" s="11" t="s">
        <v>63</v>
      </c>
      <c r="L13" s="11" t="s">
        <v>74</v>
      </c>
      <c r="M13" s="222"/>
      <c r="N13" s="220"/>
      <c r="O13" s="220"/>
      <c r="P13" s="218"/>
      <c r="Q13" s="220"/>
      <c r="R13" s="218"/>
      <c r="S13" s="220"/>
      <c r="T13" s="273"/>
    </row>
    <row r="14" spans="1:20" ht="28.8" x14ac:dyDescent="0.25">
      <c r="A14" s="234">
        <v>3</v>
      </c>
      <c r="B14" s="219" t="s">
        <v>280</v>
      </c>
      <c r="C14" s="219" t="s">
        <v>1094</v>
      </c>
      <c r="D14" s="248" t="s">
        <v>281</v>
      </c>
      <c r="E14" s="275" t="s">
        <v>286</v>
      </c>
      <c r="F14" s="234" t="s">
        <v>1259</v>
      </c>
      <c r="G14" s="228">
        <v>42781</v>
      </c>
      <c r="H14" s="228">
        <v>44073</v>
      </c>
      <c r="I14" s="228" t="s">
        <v>615</v>
      </c>
      <c r="J14" s="12" t="s">
        <v>282</v>
      </c>
      <c r="K14" s="41" t="s">
        <v>128</v>
      </c>
      <c r="L14" s="41" t="s">
        <v>285</v>
      </c>
      <c r="M14" s="221">
        <v>34</v>
      </c>
      <c r="N14" s="219">
        <v>4532577.37</v>
      </c>
      <c r="O14" s="219">
        <v>3852690.77</v>
      </c>
      <c r="P14" s="217">
        <v>0.85</v>
      </c>
      <c r="Q14" s="219">
        <v>589235.05000000005</v>
      </c>
      <c r="R14" s="217">
        <v>0.13</v>
      </c>
      <c r="S14" s="219">
        <f>T14*N14</f>
        <v>90651.54740000001</v>
      </c>
      <c r="T14" s="217">
        <v>0.02</v>
      </c>
    </row>
    <row r="15" spans="1:20" ht="45" customHeight="1" x14ac:dyDescent="0.25">
      <c r="A15" s="235"/>
      <c r="B15" s="220"/>
      <c r="C15" s="220"/>
      <c r="D15" s="250"/>
      <c r="E15" s="276"/>
      <c r="F15" s="235"/>
      <c r="G15" s="235"/>
      <c r="H15" s="235"/>
      <c r="I15" s="229"/>
      <c r="J15" s="12" t="s">
        <v>284</v>
      </c>
      <c r="K15" s="41" t="s">
        <v>152</v>
      </c>
      <c r="L15" s="41" t="s">
        <v>64</v>
      </c>
      <c r="M15" s="222"/>
      <c r="N15" s="220"/>
      <c r="O15" s="220"/>
      <c r="P15" s="218"/>
      <c r="Q15" s="220"/>
      <c r="R15" s="218"/>
      <c r="S15" s="220"/>
      <c r="T15" s="218"/>
    </row>
    <row r="16" spans="1:20" ht="58.2" customHeight="1" x14ac:dyDescent="0.25">
      <c r="A16" s="234">
        <v>4</v>
      </c>
      <c r="B16" s="232" t="s">
        <v>309</v>
      </c>
      <c r="C16" s="232" t="s">
        <v>1095</v>
      </c>
      <c r="D16" s="259" t="s">
        <v>310</v>
      </c>
      <c r="E16" s="236" t="s">
        <v>314</v>
      </c>
      <c r="F16" s="234">
        <v>42</v>
      </c>
      <c r="G16" s="228">
        <v>42815</v>
      </c>
      <c r="H16" s="228">
        <v>44094</v>
      </c>
      <c r="I16" s="228" t="s">
        <v>615</v>
      </c>
      <c r="J16" s="12" t="s">
        <v>311</v>
      </c>
      <c r="K16" s="47" t="s">
        <v>128</v>
      </c>
      <c r="L16" s="47" t="s">
        <v>90</v>
      </c>
      <c r="M16" s="221">
        <v>34</v>
      </c>
      <c r="N16" s="219">
        <v>7937427.4100000001</v>
      </c>
      <c r="O16" s="219">
        <v>6746813.2999999998</v>
      </c>
      <c r="P16" s="217">
        <v>0.85</v>
      </c>
      <c r="Q16" s="219">
        <v>1031865.56</v>
      </c>
      <c r="R16" s="217">
        <v>0.13</v>
      </c>
      <c r="S16" s="219">
        <v>158748.54999999999</v>
      </c>
      <c r="T16" s="217">
        <v>0.02</v>
      </c>
    </row>
    <row r="17" spans="1:20" ht="58.2" customHeight="1" x14ac:dyDescent="0.25">
      <c r="A17" s="235"/>
      <c r="B17" s="233"/>
      <c r="C17" s="233"/>
      <c r="D17" s="260"/>
      <c r="E17" s="276"/>
      <c r="F17" s="235"/>
      <c r="G17" s="235"/>
      <c r="H17" s="235"/>
      <c r="I17" s="229"/>
      <c r="J17" s="12" t="s">
        <v>312</v>
      </c>
      <c r="K17" s="47" t="s">
        <v>152</v>
      </c>
      <c r="L17" s="47" t="s">
        <v>313</v>
      </c>
      <c r="M17" s="222"/>
      <c r="N17" s="220"/>
      <c r="O17" s="220"/>
      <c r="P17" s="218"/>
      <c r="Q17" s="220"/>
      <c r="R17" s="218"/>
      <c r="S17" s="220"/>
      <c r="T17" s="218"/>
    </row>
    <row r="18" spans="1:20" ht="50.4" customHeight="1" x14ac:dyDescent="0.25">
      <c r="A18" s="224">
        <v>5</v>
      </c>
      <c r="B18" s="227" t="s">
        <v>536</v>
      </c>
      <c r="C18" s="232" t="s">
        <v>1096</v>
      </c>
      <c r="D18" s="226" t="s">
        <v>537</v>
      </c>
      <c r="E18" s="258" t="s">
        <v>540</v>
      </c>
      <c r="F18" s="224" t="s">
        <v>1252</v>
      </c>
      <c r="G18" s="223">
        <v>42895</v>
      </c>
      <c r="H18" s="223">
        <v>44196</v>
      </c>
      <c r="I18" s="228" t="s">
        <v>616</v>
      </c>
      <c r="J18" s="56" t="s">
        <v>538</v>
      </c>
      <c r="K18" s="55" t="s">
        <v>128</v>
      </c>
      <c r="L18" s="55" t="s">
        <v>285</v>
      </c>
      <c r="M18" s="221">
        <v>34</v>
      </c>
      <c r="N18" s="219">
        <v>7191797.4900000002</v>
      </c>
      <c r="O18" s="219">
        <v>6113027.8700000001</v>
      </c>
      <c r="P18" s="217">
        <v>0.85</v>
      </c>
      <c r="Q18" s="219">
        <v>934933.67</v>
      </c>
      <c r="R18" s="217">
        <v>0.13</v>
      </c>
      <c r="S18" s="219">
        <v>143835.95000000001</v>
      </c>
      <c r="T18" s="217">
        <v>0.02</v>
      </c>
    </row>
    <row r="19" spans="1:20" ht="50.4" customHeight="1" x14ac:dyDescent="0.25">
      <c r="A19" s="224"/>
      <c r="B19" s="227"/>
      <c r="C19" s="233"/>
      <c r="D19" s="226"/>
      <c r="E19" s="258"/>
      <c r="F19" s="224"/>
      <c r="G19" s="224"/>
      <c r="H19" s="224"/>
      <c r="I19" s="229"/>
      <c r="J19" s="56" t="s">
        <v>539</v>
      </c>
      <c r="K19" s="55" t="s">
        <v>152</v>
      </c>
      <c r="L19" s="55" t="s">
        <v>64</v>
      </c>
      <c r="M19" s="222"/>
      <c r="N19" s="220"/>
      <c r="O19" s="220"/>
      <c r="P19" s="218"/>
      <c r="Q19" s="220"/>
      <c r="R19" s="218"/>
      <c r="S19" s="220"/>
      <c r="T19" s="218"/>
    </row>
    <row r="20" spans="1:20" ht="37.950000000000003" customHeight="1" x14ac:dyDescent="0.25">
      <c r="A20" s="224">
        <v>6</v>
      </c>
      <c r="B20" s="227" t="s">
        <v>663</v>
      </c>
      <c r="C20" s="232" t="s">
        <v>1097</v>
      </c>
      <c r="D20" s="226" t="s">
        <v>664</v>
      </c>
      <c r="E20" s="258" t="s">
        <v>667</v>
      </c>
      <c r="F20" s="224">
        <v>72</v>
      </c>
      <c r="G20" s="223">
        <v>43081</v>
      </c>
      <c r="H20" s="223">
        <v>45271</v>
      </c>
      <c r="I20" s="223" t="s">
        <v>616</v>
      </c>
      <c r="J20" s="63" t="s">
        <v>665</v>
      </c>
      <c r="K20" s="62" t="s">
        <v>128</v>
      </c>
      <c r="L20" s="62" t="s">
        <v>140</v>
      </c>
      <c r="M20" s="221">
        <v>34</v>
      </c>
      <c r="N20" s="219">
        <v>7943701.9299999997</v>
      </c>
      <c r="O20" s="219">
        <v>6752146.6299999999</v>
      </c>
      <c r="P20" s="217">
        <v>0.85</v>
      </c>
      <c r="Q20" s="219">
        <v>1032601.83</v>
      </c>
      <c r="R20" s="217">
        <v>0.13</v>
      </c>
      <c r="S20" s="219">
        <v>158953.47</v>
      </c>
      <c r="T20" s="217">
        <v>0.02</v>
      </c>
    </row>
    <row r="21" spans="1:20" ht="48.6" customHeight="1" x14ac:dyDescent="0.25">
      <c r="A21" s="224"/>
      <c r="B21" s="227"/>
      <c r="C21" s="233"/>
      <c r="D21" s="226"/>
      <c r="E21" s="258"/>
      <c r="F21" s="224"/>
      <c r="G21" s="224"/>
      <c r="H21" s="224"/>
      <c r="I21" s="223"/>
      <c r="J21" s="63" t="s">
        <v>666</v>
      </c>
      <c r="K21" s="62" t="s">
        <v>152</v>
      </c>
      <c r="L21" s="62" t="s">
        <v>64</v>
      </c>
      <c r="M21" s="222"/>
      <c r="N21" s="220"/>
      <c r="O21" s="220"/>
      <c r="P21" s="218"/>
      <c r="Q21" s="220"/>
      <c r="R21" s="218"/>
      <c r="S21" s="220"/>
      <c r="T21" s="218"/>
    </row>
    <row r="22" spans="1:20" ht="47.4" customHeight="1" x14ac:dyDescent="0.25">
      <c r="A22" s="234">
        <v>7</v>
      </c>
      <c r="B22" s="232" t="s">
        <v>233</v>
      </c>
      <c r="C22" s="232" t="s">
        <v>736</v>
      </c>
      <c r="D22" s="230" t="s">
        <v>699</v>
      </c>
      <c r="E22" s="236" t="s">
        <v>703</v>
      </c>
      <c r="F22" s="234">
        <v>44</v>
      </c>
      <c r="G22" s="228">
        <v>43214</v>
      </c>
      <c r="H22" s="228">
        <v>44553</v>
      </c>
      <c r="I22" s="223" t="s">
        <v>616</v>
      </c>
      <c r="J22" s="107" t="s">
        <v>701</v>
      </c>
      <c r="K22" s="106" t="s">
        <v>128</v>
      </c>
      <c r="L22" s="106" t="s">
        <v>90</v>
      </c>
      <c r="M22" s="221">
        <v>34</v>
      </c>
      <c r="N22" s="219">
        <v>7896727.7999999998</v>
      </c>
      <c r="O22" s="219">
        <v>6712218.6200000001</v>
      </c>
      <c r="P22" s="217">
        <v>0.85</v>
      </c>
      <c r="Q22" s="219">
        <v>1026495.66</v>
      </c>
      <c r="R22" s="217">
        <v>0.13</v>
      </c>
      <c r="S22" s="219">
        <v>158013.51999999999</v>
      </c>
      <c r="T22" s="217">
        <v>0.02</v>
      </c>
    </row>
    <row r="23" spans="1:20" ht="47.4" customHeight="1" x14ac:dyDescent="0.25">
      <c r="A23" s="235"/>
      <c r="B23" s="233"/>
      <c r="C23" s="233"/>
      <c r="D23" s="231"/>
      <c r="E23" s="237"/>
      <c r="F23" s="235"/>
      <c r="G23" s="235"/>
      <c r="H23" s="235"/>
      <c r="I23" s="223"/>
      <c r="J23" s="107" t="s">
        <v>702</v>
      </c>
      <c r="K23" s="106" t="s">
        <v>152</v>
      </c>
      <c r="L23" s="106" t="s">
        <v>164</v>
      </c>
      <c r="M23" s="222"/>
      <c r="N23" s="220"/>
      <c r="O23" s="220"/>
      <c r="P23" s="218"/>
      <c r="Q23" s="220"/>
      <c r="R23" s="218"/>
      <c r="S23" s="220"/>
      <c r="T23" s="218"/>
    </row>
    <row r="24" spans="1:20" ht="47.4" customHeight="1" x14ac:dyDescent="0.25">
      <c r="A24" s="234">
        <v>8</v>
      </c>
      <c r="B24" s="232" t="s">
        <v>233</v>
      </c>
      <c r="C24" s="232" t="s">
        <v>734</v>
      </c>
      <c r="D24" s="230" t="s">
        <v>700</v>
      </c>
      <c r="E24" s="236" t="s">
        <v>706</v>
      </c>
      <c r="F24" s="234">
        <v>36</v>
      </c>
      <c r="G24" s="228">
        <v>43214</v>
      </c>
      <c r="H24" s="228">
        <v>44309</v>
      </c>
      <c r="I24" s="223" t="s">
        <v>616</v>
      </c>
      <c r="J24" s="107" t="s">
        <v>704</v>
      </c>
      <c r="K24" s="106" t="s">
        <v>128</v>
      </c>
      <c r="L24" s="106" t="s">
        <v>90</v>
      </c>
      <c r="M24" s="221">
        <v>34</v>
      </c>
      <c r="N24" s="219">
        <v>7988762.5499999998</v>
      </c>
      <c r="O24" s="219">
        <v>6790448.1600000001</v>
      </c>
      <c r="P24" s="217">
        <v>0.85</v>
      </c>
      <c r="Q24" s="219">
        <v>1038459.26</v>
      </c>
      <c r="R24" s="217">
        <v>0.13</v>
      </c>
      <c r="S24" s="219">
        <v>159855.13</v>
      </c>
      <c r="T24" s="217">
        <v>0.02</v>
      </c>
    </row>
    <row r="25" spans="1:20" ht="47.4" customHeight="1" x14ac:dyDescent="0.25">
      <c r="A25" s="235"/>
      <c r="B25" s="233"/>
      <c r="C25" s="233"/>
      <c r="D25" s="231"/>
      <c r="E25" s="237"/>
      <c r="F25" s="235"/>
      <c r="G25" s="235"/>
      <c r="H25" s="235"/>
      <c r="I25" s="223"/>
      <c r="J25" s="107" t="s">
        <v>705</v>
      </c>
      <c r="K25" s="106" t="s">
        <v>152</v>
      </c>
      <c r="L25" s="106" t="s">
        <v>313</v>
      </c>
      <c r="M25" s="222"/>
      <c r="N25" s="220"/>
      <c r="O25" s="220"/>
      <c r="P25" s="218"/>
      <c r="Q25" s="220"/>
      <c r="R25" s="218"/>
      <c r="S25" s="220"/>
      <c r="T25" s="218"/>
    </row>
    <row r="26" spans="1:20" ht="47.4" customHeight="1" x14ac:dyDescent="0.25">
      <c r="A26" s="234">
        <v>9</v>
      </c>
      <c r="B26" s="232" t="s">
        <v>233</v>
      </c>
      <c r="C26" s="232" t="s">
        <v>735</v>
      </c>
      <c r="D26" s="230" t="s">
        <v>707</v>
      </c>
      <c r="E26" s="236" t="s">
        <v>710</v>
      </c>
      <c r="F26" s="234">
        <v>36</v>
      </c>
      <c r="G26" s="228">
        <v>43215</v>
      </c>
      <c r="H26" s="228">
        <v>44310</v>
      </c>
      <c r="I26" s="223" t="s">
        <v>616</v>
      </c>
      <c r="J26" s="110" t="s">
        <v>708</v>
      </c>
      <c r="K26" s="109" t="s">
        <v>128</v>
      </c>
      <c r="L26" s="109" t="s">
        <v>67</v>
      </c>
      <c r="M26" s="221">
        <v>34</v>
      </c>
      <c r="N26" s="219">
        <v>7997947.6100000003</v>
      </c>
      <c r="O26" s="219">
        <v>6798255.46</v>
      </c>
      <c r="P26" s="217">
        <v>0.85</v>
      </c>
      <c r="Q26" s="219">
        <v>1039653.23</v>
      </c>
      <c r="R26" s="217">
        <v>0.13</v>
      </c>
      <c r="S26" s="219">
        <v>160038.92000000001</v>
      </c>
      <c r="T26" s="217">
        <v>0.02</v>
      </c>
    </row>
    <row r="27" spans="1:20" ht="47.4" customHeight="1" x14ac:dyDescent="0.25">
      <c r="A27" s="235"/>
      <c r="B27" s="233"/>
      <c r="C27" s="233"/>
      <c r="D27" s="231"/>
      <c r="E27" s="237"/>
      <c r="F27" s="235"/>
      <c r="G27" s="235"/>
      <c r="H27" s="235"/>
      <c r="I27" s="223"/>
      <c r="J27" s="110" t="s">
        <v>709</v>
      </c>
      <c r="K27" s="109" t="s">
        <v>152</v>
      </c>
      <c r="L27" s="109" t="s">
        <v>160</v>
      </c>
      <c r="M27" s="222"/>
      <c r="N27" s="220"/>
      <c r="O27" s="220"/>
      <c r="P27" s="218"/>
      <c r="Q27" s="220"/>
      <c r="R27" s="218"/>
      <c r="S27" s="220"/>
      <c r="T27" s="218"/>
    </row>
    <row r="28" spans="1:20" ht="43.2" customHeight="1" x14ac:dyDescent="0.25">
      <c r="A28" s="224">
        <v>10</v>
      </c>
      <c r="B28" s="232" t="s">
        <v>233</v>
      </c>
      <c r="C28" s="232" t="s">
        <v>737</v>
      </c>
      <c r="D28" s="230" t="s">
        <v>738</v>
      </c>
      <c r="E28" s="258" t="s">
        <v>740</v>
      </c>
      <c r="F28" s="224">
        <v>36</v>
      </c>
      <c r="G28" s="223">
        <v>43292</v>
      </c>
      <c r="H28" s="223">
        <v>44387</v>
      </c>
      <c r="I28" s="223" t="s">
        <v>616</v>
      </c>
      <c r="J28" s="133" t="s">
        <v>708</v>
      </c>
      <c r="K28" s="132" t="s">
        <v>128</v>
      </c>
      <c r="L28" s="132" t="s">
        <v>67</v>
      </c>
      <c r="M28" s="221">
        <v>34</v>
      </c>
      <c r="N28" s="219">
        <v>7689268.6200000001</v>
      </c>
      <c r="O28" s="219">
        <v>6535878.3200000003</v>
      </c>
      <c r="P28" s="217">
        <v>0.85</v>
      </c>
      <c r="Q28" s="219">
        <v>999528.05</v>
      </c>
      <c r="R28" s="217">
        <v>0.13</v>
      </c>
      <c r="S28" s="219">
        <v>153862.25</v>
      </c>
      <c r="T28" s="217">
        <v>0.02</v>
      </c>
    </row>
    <row r="29" spans="1:20" ht="43.2" customHeight="1" x14ac:dyDescent="0.25">
      <c r="A29" s="224"/>
      <c r="B29" s="233"/>
      <c r="C29" s="233"/>
      <c r="D29" s="231"/>
      <c r="E29" s="258"/>
      <c r="F29" s="224"/>
      <c r="G29" s="224"/>
      <c r="H29" s="224"/>
      <c r="I29" s="223"/>
      <c r="J29" s="133" t="s">
        <v>739</v>
      </c>
      <c r="K29" s="132" t="s">
        <v>152</v>
      </c>
      <c r="L29" s="132" t="s">
        <v>160</v>
      </c>
      <c r="M29" s="222"/>
      <c r="N29" s="220"/>
      <c r="O29" s="220"/>
      <c r="P29" s="218"/>
      <c r="Q29" s="220"/>
      <c r="R29" s="218"/>
      <c r="S29" s="220"/>
      <c r="T29" s="218"/>
    </row>
    <row r="30" spans="1:20" ht="87" customHeight="1" x14ac:dyDescent="0.25">
      <c r="A30" s="234">
        <v>11</v>
      </c>
      <c r="B30" s="232" t="s">
        <v>233</v>
      </c>
      <c r="C30" s="232" t="s">
        <v>840</v>
      </c>
      <c r="D30" s="230" t="s">
        <v>841</v>
      </c>
      <c r="E30" s="236" t="s">
        <v>843</v>
      </c>
      <c r="F30" s="234">
        <v>36</v>
      </c>
      <c r="G30" s="228">
        <v>43327</v>
      </c>
      <c r="H30" s="228">
        <v>44422</v>
      </c>
      <c r="I30" s="228" t="s">
        <v>616</v>
      </c>
      <c r="J30" s="153" t="s">
        <v>475</v>
      </c>
      <c r="K30" s="152" t="s">
        <v>152</v>
      </c>
      <c r="L30" s="152" t="s">
        <v>112</v>
      </c>
      <c r="M30" s="221">
        <v>34</v>
      </c>
      <c r="N30" s="219">
        <v>6326447.21</v>
      </c>
      <c r="O30" s="219">
        <v>5377480.1200000001</v>
      </c>
      <c r="P30" s="217">
        <v>0.85</v>
      </c>
      <c r="Q30" s="219">
        <v>822374.89</v>
      </c>
      <c r="R30" s="217">
        <v>0.13</v>
      </c>
      <c r="S30" s="219">
        <v>126592.2</v>
      </c>
      <c r="T30" s="217">
        <v>0.02</v>
      </c>
    </row>
    <row r="31" spans="1:20" ht="28.8" x14ac:dyDescent="0.25">
      <c r="A31" s="235"/>
      <c r="B31" s="233"/>
      <c r="C31" s="233"/>
      <c r="D31" s="231"/>
      <c r="E31" s="237"/>
      <c r="F31" s="235"/>
      <c r="G31" s="235"/>
      <c r="H31" s="235"/>
      <c r="I31" s="229"/>
      <c r="J31" s="153" t="s">
        <v>842</v>
      </c>
      <c r="K31" s="152" t="s">
        <v>128</v>
      </c>
      <c r="L31" s="152" t="s">
        <v>261</v>
      </c>
      <c r="M31" s="222"/>
      <c r="N31" s="220"/>
      <c r="O31" s="220"/>
      <c r="P31" s="218"/>
      <c r="Q31" s="220"/>
      <c r="R31" s="218"/>
      <c r="S31" s="220"/>
      <c r="T31" s="218"/>
    </row>
    <row r="32" spans="1:20" ht="43.95" customHeight="1" x14ac:dyDescent="0.25">
      <c r="A32" s="224">
        <v>12</v>
      </c>
      <c r="B32" s="227" t="s">
        <v>233</v>
      </c>
      <c r="C32" s="232" t="s">
        <v>1099</v>
      </c>
      <c r="D32" s="226" t="s">
        <v>844</v>
      </c>
      <c r="E32" s="258" t="s">
        <v>846</v>
      </c>
      <c r="F32" s="224">
        <v>64</v>
      </c>
      <c r="G32" s="223">
        <v>43334</v>
      </c>
      <c r="H32" s="223">
        <v>45281</v>
      </c>
      <c r="I32" s="223" t="s">
        <v>616</v>
      </c>
      <c r="J32" s="155" t="s">
        <v>842</v>
      </c>
      <c r="K32" s="154" t="s">
        <v>128</v>
      </c>
      <c r="L32" s="154" t="s">
        <v>261</v>
      </c>
      <c r="M32" s="221">
        <v>34</v>
      </c>
      <c r="N32" s="219">
        <v>7974947.04</v>
      </c>
      <c r="O32" s="219">
        <v>6778704.9699999997</v>
      </c>
      <c r="P32" s="217">
        <v>0.85</v>
      </c>
      <c r="Q32" s="219">
        <v>1036663.39</v>
      </c>
      <c r="R32" s="217">
        <v>0.13</v>
      </c>
      <c r="S32" s="219">
        <v>159578.68</v>
      </c>
      <c r="T32" s="217">
        <v>0.02</v>
      </c>
    </row>
    <row r="33" spans="1:20" ht="14.4" x14ac:dyDescent="0.25">
      <c r="A33" s="224"/>
      <c r="B33" s="227"/>
      <c r="C33" s="233"/>
      <c r="D33" s="226"/>
      <c r="E33" s="258"/>
      <c r="F33" s="224"/>
      <c r="G33" s="224"/>
      <c r="H33" s="224"/>
      <c r="I33" s="223"/>
      <c r="J33" s="155" t="s">
        <v>845</v>
      </c>
      <c r="K33" s="154" t="s">
        <v>152</v>
      </c>
      <c r="L33" s="154" t="s">
        <v>112</v>
      </c>
      <c r="M33" s="222"/>
      <c r="N33" s="220"/>
      <c r="O33" s="220"/>
      <c r="P33" s="218"/>
      <c r="Q33" s="220"/>
      <c r="R33" s="218"/>
      <c r="S33" s="220"/>
      <c r="T33" s="218"/>
    </row>
    <row r="34" spans="1:20" ht="39.6" customHeight="1" x14ac:dyDescent="0.25">
      <c r="A34" s="224">
        <v>13</v>
      </c>
      <c r="B34" s="227" t="s">
        <v>233</v>
      </c>
      <c r="C34" s="232" t="s">
        <v>931</v>
      </c>
      <c r="D34" s="226" t="s">
        <v>932</v>
      </c>
      <c r="E34" s="225" t="s">
        <v>1039</v>
      </c>
      <c r="F34" s="224" t="s">
        <v>933</v>
      </c>
      <c r="G34" s="223">
        <v>43350</v>
      </c>
      <c r="H34" s="223">
        <v>44262</v>
      </c>
      <c r="I34" s="228" t="s">
        <v>616</v>
      </c>
      <c r="J34" s="165" t="s">
        <v>934</v>
      </c>
      <c r="K34" s="163" t="s">
        <v>128</v>
      </c>
      <c r="L34" s="163" t="s">
        <v>261</v>
      </c>
      <c r="M34" s="221">
        <v>34</v>
      </c>
      <c r="N34" s="219">
        <v>7835520.2599999998</v>
      </c>
      <c r="O34" s="219">
        <v>6660192.21</v>
      </c>
      <c r="P34" s="217">
        <v>0.85</v>
      </c>
      <c r="Q34" s="219">
        <v>1018539.3</v>
      </c>
      <c r="R34" s="217">
        <v>0.13</v>
      </c>
      <c r="S34" s="219">
        <v>156788.75</v>
      </c>
      <c r="T34" s="217">
        <v>0.02</v>
      </c>
    </row>
    <row r="35" spans="1:20" ht="49.2" customHeight="1" x14ac:dyDescent="0.25">
      <c r="A35" s="224"/>
      <c r="B35" s="227"/>
      <c r="C35" s="233"/>
      <c r="D35" s="226"/>
      <c r="E35" s="258"/>
      <c r="F35" s="224"/>
      <c r="G35" s="224"/>
      <c r="H35" s="224"/>
      <c r="I35" s="229"/>
      <c r="J35" s="165" t="s">
        <v>475</v>
      </c>
      <c r="K35" s="163" t="s">
        <v>152</v>
      </c>
      <c r="L35" s="163" t="s">
        <v>112</v>
      </c>
      <c r="M35" s="222"/>
      <c r="N35" s="220"/>
      <c r="O35" s="220"/>
      <c r="P35" s="218"/>
      <c r="Q35" s="220"/>
      <c r="R35" s="218"/>
      <c r="S35" s="220"/>
      <c r="T35" s="218"/>
    </row>
    <row r="36" spans="1:20" ht="60.6" customHeight="1" x14ac:dyDescent="0.25">
      <c r="A36" s="224">
        <v>14</v>
      </c>
      <c r="B36" s="227" t="s">
        <v>233</v>
      </c>
      <c r="C36" s="227" t="s">
        <v>1208</v>
      </c>
      <c r="D36" s="226" t="s">
        <v>1209</v>
      </c>
      <c r="E36" s="258" t="s">
        <v>1214</v>
      </c>
      <c r="F36" s="224">
        <v>36</v>
      </c>
      <c r="G36" s="224" t="s">
        <v>1210</v>
      </c>
      <c r="H36" s="224" t="s">
        <v>1211</v>
      </c>
      <c r="I36" s="223" t="s">
        <v>616</v>
      </c>
      <c r="J36" s="192" t="s">
        <v>1212</v>
      </c>
      <c r="K36" s="191" t="s">
        <v>128</v>
      </c>
      <c r="L36" s="191" t="s">
        <v>285</v>
      </c>
      <c r="M36" s="221">
        <v>34</v>
      </c>
      <c r="N36" s="219">
        <v>7669032.9500000002</v>
      </c>
      <c r="O36" s="219">
        <v>6518678</v>
      </c>
      <c r="P36" s="217">
        <v>0.85</v>
      </c>
      <c r="Q36" s="219">
        <v>996897.61</v>
      </c>
      <c r="R36" s="217">
        <v>0.13</v>
      </c>
      <c r="S36" s="219">
        <v>153457.34</v>
      </c>
      <c r="T36" s="217">
        <v>0.02</v>
      </c>
    </row>
    <row r="37" spans="1:20" ht="57.6" customHeight="1" x14ac:dyDescent="0.25">
      <c r="A37" s="224"/>
      <c r="B37" s="227"/>
      <c r="C37" s="227"/>
      <c r="D37" s="226"/>
      <c r="E37" s="258"/>
      <c r="F37" s="224"/>
      <c r="G37" s="224"/>
      <c r="H37" s="224"/>
      <c r="I37" s="223"/>
      <c r="J37" s="192" t="s">
        <v>1213</v>
      </c>
      <c r="K37" s="191" t="s">
        <v>152</v>
      </c>
      <c r="L37" s="191" t="s">
        <v>64</v>
      </c>
      <c r="M37" s="222"/>
      <c r="N37" s="220"/>
      <c r="O37" s="220"/>
      <c r="P37" s="218"/>
      <c r="Q37" s="220"/>
      <c r="R37" s="218"/>
      <c r="S37" s="220"/>
      <c r="T37" s="218"/>
    </row>
    <row r="38" spans="1:20" ht="57.6" customHeight="1" x14ac:dyDescent="0.25">
      <c r="A38" s="234">
        <v>15</v>
      </c>
      <c r="B38" s="232" t="s">
        <v>233</v>
      </c>
      <c r="C38" s="232" t="s">
        <v>1221</v>
      </c>
      <c r="D38" s="230" t="s">
        <v>1222</v>
      </c>
      <c r="E38" s="236" t="s">
        <v>1223</v>
      </c>
      <c r="F38" s="234">
        <v>36</v>
      </c>
      <c r="G38" s="234" t="s">
        <v>1224</v>
      </c>
      <c r="H38" s="234" t="s">
        <v>1225</v>
      </c>
      <c r="I38" s="228" t="s">
        <v>616</v>
      </c>
      <c r="J38" s="197" t="s">
        <v>1188</v>
      </c>
      <c r="K38" s="196" t="s">
        <v>128</v>
      </c>
      <c r="L38" s="196" t="s">
        <v>90</v>
      </c>
      <c r="M38" s="221">
        <v>34</v>
      </c>
      <c r="N38" s="219">
        <v>7049095.8700000001</v>
      </c>
      <c r="O38" s="219">
        <v>5991731.4800000004</v>
      </c>
      <c r="P38" s="217">
        <v>0.85</v>
      </c>
      <c r="Q38" s="219">
        <v>916311.99</v>
      </c>
      <c r="R38" s="217">
        <v>0.13</v>
      </c>
      <c r="S38" s="219">
        <v>141052.4</v>
      </c>
      <c r="T38" s="217">
        <v>0.02</v>
      </c>
    </row>
    <row r="39" spans="1:20" ht="57.6" customHeight="1" x14ac:dyDescent="0.25">
      <c r="A39" s="235"/>
      <c r="B39" s="233"/>
      <c r="C39" s="233"/>
      <c r="D39" s="231"/>
      <c r="E39" s="237"/>
      <c r="F39" s="235"/>
      <c r="G39" s="235"/>
      <c r="H39" s="235"/>
      <c r="I39" s="229"/>
      <c r="J39" s="197" t="s">
        <v>87</v>
      </c>
      <c r="K39" s="196" t="s">
        <v>152</v>
      </c>
      <c r="L39" s="196" t="s">
        <v>313</v>
      </c>
      <c r="M39" s="222"/>
      <c r="N39" s="220"/>
      <c r="O39" s="220"/>
      <c r="P39" s="218"/>
      <c r="Q39" s="220"/>
      <c r="R39" s="218"/>
      <c r="S39" s="220"/>
      <c r="T39" s="218"/>
    </row>
    <row r="40" spans="1:20" ht="52.2" customHeight="1" x14ac:dyDescent="0.25">
      <c r="A40" s="224">
        <v>16</v>
      </c>
      <c r="B40" s="227" t="s">
        <v>233</v>
      </c>
      <c r="C40" s="227" t="s">
        <v>1243</v>
      </c>
      <c r="D40" s="226" t="s">
        <v>1244</v>
      </c>
      <c r="E40" s="225" t="s">
        <v>1246</v>
      </c>
      <c r="F40" s="224">
        <v>36</v>
      </c>
      <c r="G40" s="223">
        <v>43678</v>
      </c>
      <c r="H40" s="223">
        <v>44773</v>
      </c>
      <c r="I40" s="223" t="s">
        <v>616</v>
      </c>
      <c r="J40" s="204" t="s">
        <v>842</v>
      </c>
      <c r="K40" s="203" t="s">
        <v>128</v>
      </c>
      <c r="L40" s="203" t="s">
        <v>261</v>
      </c>
      <c r="M40" s="221">
        <v>34</v>
      </c>
      <c r="N40" s="219">
        <v>4945538.25</v>
      </c>
      <c r="O40" s="219">
        <v>4203707.51</v>
      </c>
      <c r="P40" s="217">
        <v>0.85</v>
      </c>
      <c r="Q40" s="219">
        <v>642870.53</v>
      </c>
      <c r="R40" s="217">
        <v>0.13</v>
      </c>
      <c r="S40" s="219">
        <v>98960.209999999992</v>
      </c>
      <c r="T40" s="217">
        <v>0.02</v>
      </c>
    </row>
    <row r="41" spans="1:20" ht="52.2" customHeight="1" x14ac:dyDescent="0.25">
      <c r="A41" s="224"/>
      <c r="B41" s="227"/>
      <c r="C41" s="227"/>
      <c r="D41" s="226"/>
      <c r="E41" s="225"/>
      <c r="F41" s="224"/>
      <c r="G41" s="224"/>
      <c r="H41" s="224"/>
      <c r="I41" s="223"/>
      <c r="J41" s="204" t="s">
        <v>1245</v>
      </c>
      <c r="K41" s="203" t="s">
        <v>152</v>
      </c>
      <c r="L41" s="203" t="s">
        <v>112</v>
      </c>
      <c r="M41" s="222"/>
      <c r="N41" s="220"/>
      <c r="O41" s="220"/>
      <c r="P41" s="218"/>
      <c r="Q41" s="220"/>
      <c r="R41" s="218"/>
      <c r="S41" s="220"/>
      <c r="T41" s="218"/>
    </row>
    <row r="42" spans="1:20" ht="52.2" customHeight="1" x14ac:dyDescent="0.25">
      <c r="A42" s="224">
        <v>17</v>
      </c>
      <c r="B42" s="227" t="s">
        <v>233</v>
      </c>
      <c r="C42" s="227" t="s">
        <v>1254</v>
      </c>
      <c r="D42" s="226" t="s">
        <v>1255</v>
      </c>
      <c r="E42" s="225" t="s">
        <v>1258</v>
      </c>
      <c r="F42" s="224">
        <v>36</v>
      </c>
      <c r="G42" s="223">
        <v>43809</v>
      </c>
      <c r="H42" s="223">
        <v>44904</v>
      </c>
      <c r="I42" s="223" t="s">
        <v>616</v>
      </c>
      <c r="J42" s="207" t="s">
        <v>1256</v>
      </c>
      <c r="K42" s="206" t="s">
        <v>152</v>
      </c>
      <c r="L42" s="206" t="s">
        <v>199</v>
      </c>
      <c r="M42" s="221">
        <v>34</v>
      </c>
      <c r="N42" s="219">
        <v>4769687.25</v>
      </c>
      <c r="O42" s="219">
        <v>4054234.14</v>
      </c>
      <c r="P42" s="217">
        <v>0.85</v>
      </c>
      <c r="Q42" s="219">
        <v>620012.84</v>
      </c>
      <c r="R42" s="217">
        <v>0.13</v>
      </c>
      <c r="S42" s="219">
        <v>95440.27</v>
      </c>
      <c r="T42" s="217">
        <v>0.02</v>
      </c>
    </row>
    <row r="43" spans="1:20" ht="52.2" customHeight="1" x14ac:dyDescent="0.25">
      <c r="A43" s="224"/>
      <c r="B43" s="227"/>
      <c r="C43" s="227"/>
      <c r="D43" s="226"/>
      <c r="E43" s="225"/>
      <c r="F43" s="224"/>
      <c r="G43" s="224"/>
      <c r="H43" s="224"/>
      <c r="I43" s="223"/>
      <c r="J43" s="207" t="s">
        <v>1012</v>
      </c>
      <c r="K43" s="206" t="s">
        <v>128</v>
      </c>
      <c r="L43" s="206" t="s">
        <v>67</v>
      </c>
      <c r="M43" s="274"/>
      <c r="N43" s="270"/>
      <c r="O43" s="270"/>
      <c r="P43" s="269"/>
      <c r="Q43" s="270"/>
      <c r="R43" s="269"/>
      <c r="S43" s="270"/>
      <c r="T43" s="269"/>
    </row>
    <row r="44" spans="1:20" ht="52.2" customHeight="1" x14ac:dyDescent="0.25">
      <c r="A44" s="224"/>
      <c r="B44" s="227"/>
      <c r="C44" s="227"/>
      <c r="D44" s="226"/>
      <c r="E44" s="225"/>
      <c r="F44" s="224"/>
      <c r="G44" s="224"/>
      <c r="H44" s="224"/>
      <c r="I44" s="223"/>
      <c r="J44" s="207" t="s">
        <v>1257</v>
      </c>
      <c r="K44" s="206" t="s">
        <v>152</v>
      </c>
      <c r="L44" s="206" t="s">
        <v>74</v>
      </c>
      <c r="M44" s="222"/>
      <c r="N44" s="220"/>
      <c r="O44" s="220"/>
      <c r="P44" s="218"/>
      <c r="Q44" s="220"/>
      <c r="R44" s="218"/>
      <c r="S44" s="220"/>
      <c r="T44" s="218"/>
    </row>
    <row r="45" spans="1:20" ht="31.95" customHeight="1" x14ac:dyDescent="0.25">
      <c r="A45" s="224">
        <v>18</v>
      </c>
      <c r="B45" s="227" t="s">
        <v>233</v>
      </c>
      <c r="C45" s="227" t="s">
        <v>1265</v>
      </c>
      <c r="D45" s="226" t="s">
        <v>1266</v>
      </c>
      <c r="E45" s="225" t="s">
        <v>1268</v>
      </c>
      <c r="F45" s="224" t="s">
        <v>1267</v>
      </c>
      <c r="G45" s="223">
        <v>43923</v>
      </c>
      <c r="H45" s="303">
        <v>45014</v>
      </c>
      <c r="I45" s="223" t="s">
        <v>616</v>
      </c>
      <c r="J45" s="211" t="s">
        <v>739</v>
      </c>
      <c r="K45" s="210" t="s">
        <v>152</v>
      </c>
      <c r="L45" s="210" t="s">
        <v>160</v>
      </c>
      <c r="M45" s="221">
        <v>34</v>
      </c>
      <c r="N45" s="219">
        <v>7737783.7999999998</v>
      </c>
      <c r="O45" s="219">
        <v>6577116.2199999997</v>
      </c>
      <c r="P45" s="217">
        <v>0.85</v>
      </c>
      <c r="Q45" s="219">
        <v>1005834.54</v>
      </c>
      <c r="R45" s="217">
        <v>0.13</v>
      </c>
      <c r="S45" s="219">
        <v>154833.04</v>
      </c>
      <c r="T45" s="217">
        <v>0.02</v>
      </c>
    </row>
    <row r="46" spans="1:20" ht="31.95" customHeight="1" x14ac:dyDescent="0.25">
      <c r="A46" s="224"/>
      <c r="B46" s="227"/>
      <c r="C46" s="227"/>
      <c r="D46" s="226"/>
      <c r="E46" s="225"/>
      <c r="F46" s="224"/>
      <c r="G46" s="224"/>
      <c r="H46" s="304"/>
      <c r="I46" s="223"/>
      <c r="J46" s="211" t="s">
        <v>708</v>
      </c>
      <c r="K46" s="210" t="s">
        <v>128</v>
      </c>
      <c r="L46" s="210" t="s">
        <v>67</v>
      </c>
      <c r="M46" s="222"/>
      <c r="N46" s="220"/>
      <c r="O46" s="220"/>
      <c r="P46" s="218"/>
      <c r="Q46" s="220"/>
      <c r="R46" s="218"/>
      <c r="S46" s="220"/>
      <c r="T46" s="218"/>
    </row>
    <row r="47" spans="1:20" ht="24" customHeight="1" x14ac:dyDescent="0.25">
      <c r="A47" s="261" t="s">
        <v>78</v>
      </c>
      <c r="B47" s="262"/>
      <c r="C47" s="262"/>
      <c r="D47" s="262"/>
      <c r="E47" s="262"/>
      <c r="F47" s="262"/>
      <c r="G47" s="262"/>
      <c r="H47" s="262"/>
      <c r="I47" s="262"/>
      <c r="J47" s="262"/>
      <c r="K47" s="262"/>
      <c r="L47" s="263"/>
      <c r="M47" s="3"/>
      <c r="N47" s="3">
        <f>SUM(N8:N46)</f>
        <v>115677114.86</v>
      </c>
      <c r="O47" s="209">
        <f t="shared" ref="O47:S47" si="0">SUM(O8:O46)</f>
        <v>98325547.512000009</v>
      </c>
      <c r="P47" s="209"/>
      <c r="Q47" s="209">
        <f t="shared" si="0"/>
        <v>15037088.088500001</v>
      </c>
      <c r="R47" s="209"/>
      <c r="S47" s="209">
        <f t="shared" si="0"/>
        <v>2314479.2563999998</v>
      </c>
      <c r="T47" s="45"/>
    </row>
    <row r="48" spans="1:20" ht="21" customHeight="1" x14ac:dyDescent="0.25">
      <c r="A48" s="299" t="s">
        <v>79</v>
      </c>
      <c r="B48" s="300"/>
      <c r="C48" s="300"/>
      <c r="D48" s="300"/>
      <c r="E48" s="300"/>
      <c r="F48" s="300"/>
      <c r="G48" s="300"/>
      <c r="H48" s="300"/>
      <c r="I48" s="300"/>
      <c r="J48" s="300"/>
      <c r="K48" s="300"/>
      <c r="L48" s="300"/>
      <c r="M48" s="300"/>
      <c r="N48" s="300"/>
      <c r="O48" s="300"/>
      <c r="P48" s="300"/>
      <c r="Q48" s="300"/>
      <c r="R48" s="300"/>
      <c r="S48" s="300"/>
      <c r="T48" s="301"/>
    </row>
    <row r="49" spans="1:20" ht="30.6" customHeight="1" x14ac:dyDescent="0.25">
      <c r="A49" s="224">
        <v>1</v>
      </c>
      <c r="B49" s="224" t="s">
        <v>473</v>
      </c>
      <c r="C49" s="234" t="s">
        <v>1098</v>
      </c>
      <c r="D49" s="224" t="s">
        <v>474</v>
      </c>
      <c r="E49" s="243" t="s">
        <v>477</v>
      </c>
      <c r="F49" s="224">
        <v>42</v>
      </c>
      <c r="G49" s="223">
        <v>42867</v>
      </c>
      <c r="H49" s="223">
        <v>44146</v>
      </c>
      <c r="I49" s="228" t="s">
        <v>616</v>
      </c>
      <c r="J49" s="17" t="s">
        <v>475</v>
      </c>
      <c r="K49" s="53" t="s">
        <v>152</v>
      </c>
      <c r="L49" s="53" t="s">
        <v>112</v>
      </c>
      <c r="M49" s="255">
        <v>41</v>
      </c>
      <c r="N49" s="241">
        <v>7349963.0599999996</v>
      </c>
      <c r="O49" s="241">
        <v>6247468.5999999996</v>
      </c>
      <c r="P49" s="239">
        <v>0.85</v>
      </c>
      <c r="Q49" s="241">
        <v>955495.2</v>
      </c>
      <c r="R49" s="239">
        <v>0.13</v>
      </c>
      <c r="S49" s="241">
        <v>146999.26</v>
      </c>
      <c r="T49" s="239">
        <v>0.02</v>
      </c>
    </row>
    <row r="50" spans="1:20" ht="30.6" customHeight="1" x14ac:dyDescent="0.25">
      <c r="A50" s="224"/>
      <c r="B50" s="224"/>
      <c r="C50" s="235"/>
      <c r="D50" s="224"/>
      <c r="E50" s="243"/>
      <c r="F50" s="224"/>
      <c r="G50" s="224"/>
      <c r="H50" s="224"/>
      <c r="I50" s="229"/>
      <c r="J50" s="17" t="s">
        <v>476</v>
      </c>
      <c r="K50" s="54" t="s">
        <v>128</v>
      </c>
      <c r="L50" s="54" t="s">
        <v>261</v>
      </c>
      <c r="M50" s="257"/>
      <c r="N50" s="242"/>
      <c r="O50" s="242"/>
      <c r="P50" s="240"/>
      <c r="Q50" s="242"/>
      <c r="R50" s="240"/>
      <c r="S50" s="242"/>
      <c r="T50" s="240"/>
    </row>
    <row r="51" spans="1:20" ht="46.2" customHeight="1" x14ac:dyDescent="0.25">
      <c r="A51" s="224">
        <v>2</v>
      </c>
      <c r="B51" s="224" t="s">
        <v>233</v>
      </c>
      <c r="C51" s="234" t="s">
        <v>1020</v>
      </c>
      <c r="D51" s="224" t="s">
        <v>1021</v>
      </c>
      <c r="E51" s="243" t="s">
        <v>1025</v>
      </c>
      <c r="F51" s="224">
        <v>36</v>
      </c>
      <c r="G51" s="223">
        <v>43358</v>
      </c>
      <c r="H51" s="223">
        <v>44453</v>
      </c>
      <c r="I51" s="223" t="s">
        <v>616</v>
      </c>
      <c r="J51" s="167" t="s">
        <v>1023</v>
      </c>
      <c r="K51" s="166" t="s">
        <v>152</v>
      </c>
      <c r="L51" s="169" t="s">
        <v>160</v>
      </c>
      <c r="M51" s="255">
        <v>44</v>
      </c>
      <c r="N51" s="251">
        <v>5699612.8700000001</v>
      </c>
      <c r="O51" s="251">
        <v>4844670.93</v>
      </c>
      <c r="P51" s="239">
        <v>0.85</v>
      </c>
      <c r="Q51" s="251">
        <v>740892.7</v>
      </c>
      <c r="R51" s="239">
        <v>0.13</v>
      </c>
      <c r="S51" s="251">
        <v>114049.24</v>
      </c>
      <c r="T51" s="244">
        <v>0.02</v>
      </c>
    </row>
    <row r="52" spans="1:20" ht="46.2" customHeight="1" x14ac:dyDescent="0.25">
      <c r="A52" s="224"/>
      <c r="B52" s="224"/>
      <c r="C52" s="235"/>
      <c r="D52" s="224"/>
      <c r="E52" s="243"/>
      <c r="F52" s="224"/>
      <c r="G52" s="224"/>
      <c r="H52" s="224"/>
      <c r="I52" s="223"/>
      <c r="J52" s="167" t="s">
        <v>1024</v>
      </c>
      <c r="K52" s="169" t="s">
        <v>128</v>
      </c>
      <c r="L52" s="169" t="s">
        <v>90</v>
      </c>
      <c r="M52" s="257"/>
      <c r="N52" s="253"/>
      <c r="O52" s="253"/>
      <c r="P52" s="240"/>
      <c r="Q52" s="253"/>
      <c r="R52" s="240"/>
      <c r="S52" s="253"/>
      <c r="T52" s="246"/>
    </row>
    <row r="53" spans="1:20" ht="46.2" customHeight="1" x14ac:dyDescent="0.25">
      <c r="A53" s="234">
        <v>3</v>
      </c>
      <c r="B53" s="234" t="s">
        <v>233</v>
      </c>
      <c r="C53" s="234" t="s">
        <v>1215</v>
      </c>
      <c r="D53" s="234" t="s">
        <v>1216</v>
      </c>
      <c r="E53" s="248" t="s">
        <v>1217</v>
      </c>
      <c r="F53" s="234">
        <v>36</v>
      </c>
      <c r="G53" s="234" t="s">
        <v>1218</v>
      </c>
      <c r="H53" s="234" t="s">
        <v>1219</v>
      </c>
      <c r="I53" s="228" t="s">
        <v>616</v>
      </c>
      <c r="J53" s="194" t="s">
        <v>828</v>
      </c>
      <c r="K53" s="195" t="s">
        <v>128</v>
      </c>
      <c r="L53" s="195" t="s">
        <v>103</v>
      </c>
      <c r="M53" s="255">
        <v>41</v>
      </c>
      <c r="N53" s="251">
        <v>5946041.7599999998</v>
      </c>
      <c r="O53" s="251">
        <v>5054135.4800000004</v>
      </c>
      <c r="P53" s="239">
        <v>0.85</v>
      </c>
      <c r="Q53" s="251">
        <v>772926</v>
      </c>
      <c r="R53" s="239">
        <v>0.13</v>
      </c>
      <c r="S53" s="251">
        <v>118980.28</v>
      </c>
      <c r="T53" s="244">
        <v>0.02</v>
      </c>
    </row>
    <row r="54" spans="1:20" ht="46.2" customHeight="1" x14ac:dyDescent="0.25">
      <c r="A54" s="238"/>
      <c r="B54" s="238"/>
      <c r="C54" s="238"/>
      <c r="D54" s="238"/>
      <c r="E54" s="249"/>
      <c r="F54" s="238"/>
      <c r="G54" s="238"/>
      <c r="H54" s="238"/>
      <c r="I54" s="247"/>
      <c r="J54" s="194" t="s">
        <v>827</v>
      </c>
      <c r="K54" s="195" t="s">
        <v>152</v>
      </c>
      <c r="L54" s="195" t="s">
        <v>164</v>
      </c>
      <c r="M54" s="256"/>
      <c r="N54" s="252"/>
      <c r="O54" s="252"/>
      <c r="P54" s="254"/>
      <c r="Q54" s="252"/>
      <c r="R54" s="254"/>
      <c r="S54" s="252"/>
      <c r="T54" s="245"/>
    </row>
    <row r="55" spans="1:20" ht="46.2" customHeight="1" x14ac:dyDescent="0.25">
      <c r="A55" s="235"/>
      <c r="B55" s="235"/>
      <c r="C55" s="235"/>
      <c r="D55" s="235"/>
      <c r="E55" s="250"/>
      <c r="F55" s="235"/>
      <c r="G55" s="235"/>
      <c r="H55" s="235"/>
      <c r="I55" s="229"/>
      <c r="J55" s="194" t="s">
        <v>1220</v>
      </c>
      <c r="K55" s="195" t="s">
        <v>128</v>
      </c>
      <c r="L55" s="195" t="s">
        <v>103</v>
      </c>
      <c r="M55" s="257"/>
      <c r="N55" s="253"/>
      <c r="O55" s="253"/>
      <c r="P55" s="240"/>
      <c r="Q55" s="253"/>
      <c r="R55" s="240"/>
      <c r="S55" s="253"/>
      <c r="T55" s="246"/>
    </row>
    <row r="56" spans="1:20" ht="14.4" x14ac:dyDescent="0.25">
      <c r="A56" s="261" t="s">
        <v>80</v>
      </c>
      <c r="B56" s="262"/>
      <c r="C56" s="262"/>
      <c r="D56" s="262"/>
      <c r="E56" s="262"/>
      <c r="F56" s="262"/>
      <c r="G56" s="262"/>
      <c r="H56" s="262"/>
      <c r="I56" s="262"/>
      <c r="J56" s="262"/>
      <c r="K56" s="262"/>
      <c r="L56" s="263"/>
      <c r="M56" s="18"/>
      <c r="N56" s="52">
        <f>SUM(N49:N55)</f>
        <v>18995617.689999998</v>
      </c>
      <c r="O56" s="193">
        <f t="shared" ref="O56:S56" si="1">SUM(O49:O55)</f>
        <v>16146275.01</v>
      </c>
      <c r="P56" s="193"/>
      <c r="Q56" s="193">
        <f t="shared" si="1"/>
        <v>2469313.9</v>
      </c>
      <c r="R56" s="193"/>
      <c r="S56" s="193">
        <f t="shared" si="1"/>
        <v>380028.78</v>
      </c>
      <c r="T56" s="4"/>
    </row>
    <row r="57" spans="1:20" ht="15" thickBot="1" x14ac:dyDescent="0.3">
      <c r="A57" s="264" t="s">
        <v>81</v>
      </c>
      <c r="B57" s="265"/>
      <c r="C57" s="265"/>
      <c r="D57" s="265"/>
      <c r="E57" s="265"/>
      <c r="F57" s="265"/>
      <c r="G57" s="265"/>
      <c r="H57" s="265"/>
      <c r="I57" s="265"/>
      <c r="J57" s="265"/>
      <c r="K57" s="265"/>
      <c r="L57" s="266"/>
      <c r="M57" s="19"/>
      <c r="N57" s="46">
        <f>N56+N47</f>
        <v>134672732.55000001</v>
      </c>
      <c r="O57" s="46">
        <f>O56+O47</f>
        <v>114471822.52200001</v>
      </c>
      <c r="P57" s="46"/>
      <c r="Q57" s="46">
        <f>Q56+Q47</f>
        <v>17506401.988499999</v>
      </c>
      <c r="R57" s="46"/>
      <c r="S57" s="46">
        <f>S56+S47</f>
        <v>2694508.0363999996</v>
      </c>
      <c r="T57" s="20"/>
    </row>
    <row r="59" spans="1:20" ht="13.2" customHeight="1" x14ac:dyDescent="0.25">
      <c r="A59" s="267" t="s">
        <v>1291</v>
      </c>
      <c r="B59" s="268"/>
      <c r="C59" s="268"/>
      <c r="D59" s="268"/>
      <c r="E59" s="268"/>
      <c r="F59" s="268"/>
      <c r="G59" s="268"/>
      <c r="H59" s="268"/>
      <c r="I59" s="268"/>
      <c r="J59" s="268"/>
      <c r="K59" s="268"/>
      <c r="L59" s="268"/>
      <c r="M59" s="268"/>
      <c r="N59" s="268"/>
      <c r="O59" s="268"/>
      <c r="P59" s="268"/>
      <c r="Q59" s="268"/>
      <c r="R59" s="268"/>
      <c r="S59" s="268"/>
      <c r="T59" s="268"/>
    </row>
    <row r="60" spans="1:20" ht="13.2" customHeight="1" x14ac:dyDescent="0.25">
      <c r="A60" s="268"/>
      <c r="B60" s="268"/>
      <c r="C60" s="268"/>
      <c r="D60" s="268"/>
      <c r="E60" s="268"/>
      <c r="F60" s="268"/>
      <c r="G60" s="268"/>
      <c r="H60" s="268"/>
      <c r="I60" s="268"/>
      <c r="J60" s="268"/>
      <c r="K60" s="268"/>
      <c r="L60" s="268"/>
      <c r="M60" s="268"/>
      <c r="N60" s="268"/>
      <c r="O60" s="268"/>
      <c r="P60" s="268"/>
      <c r="Q60" s="268"/>
      <c r="R60" s="268"/>
      <c r="S60" s="268"/>
      <c r="T60" s="268"/>
    </row>
    <row r="66" spans="20:20" x14ac:dyDescent="0.25">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topLeftCell="A176" zoomScale="70" zoomScaleNormal="100" zoomScaleSheetLayoutView="70" zoomScalePageLayoutView="82" workbookViewId="0">
      <selection activeCell="H186" sqref="H186:H187"/>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95" t="s">
        <v>0</v>
      </c>
      <c r="B1" s="297" t="s">
        <v>1</v>
      </c>
      <c r="C1" s="288" t="s">
        <v>1089</v>
      </c>
      <c r="D1" s="288" t="s">
        <v>2</v>
      </c>
      <c r="E1" s="288" t="s">
        <v>3</v>
      </c>
      <c r="F1" s="288" t="s">
        <v>4</v>
      </c>
      <c r="G1" s="288" t="s">
        <v>5</v>
      </c>
      <c r="H1" s="288" t="s">
        <v>6</v>
      </c>
      <c r="I1" s="288" t="s">
        <v>613</v>
      </c>
      <c r="J1" s="288" t="s">
        <v>7</v>
      </c>
      <c r="K1" s="297" t="s">
        <v>8</v>
      </c>
      <c r="L1" s="297" t="s">
        <v>9</v>
      </c>
      <c r="M1" s="297" t="s">
        <v>10</v>
      </c>
      <c r="N1" s="292" t="s">
        <v>11</v>
      </c>
      <c r="O1" s="293"/>
      <c r="P1" s="293"/>
      <c r="Q1" s="293"/>
      <c r="R1" s="293"/>
      <c r="S1" s="294"/>
      <c r="T1" s="1"/>
    </row>
    <row r="2" spans="1:20" ht="81" customHeight="1" x14ac:dyDescent="0.25">
      <c r="A2" s="296"/>
      <c r="B2" s="298"/>
      <c r="C2" s="289"/>
      <c r="D2" s="289"/>
      <c r="E2" s="289"/>
      <c r="F2" s="289"/>
      <c r="G2" s="289"/>
      <c r="H2" s="289"/>
      <c r="I2" s="289"/>
      <c r="J2" s="289"/>
      <c r="K2" s="298"/>
      <c r="L2" s="298"/>
      <c r="M2" s="298"/>
      <c r="N2" s="3" t="s">
        <v>12</v>
      </c>
      <c r="O2" s="3" t="s">
        <v>13</v>
      </c>
      <c r="P2" s="3" t="s">
        <v>14</v>
      </c>
      <c r="Q2" s="3" t="s">
        <v>15</v>
      </c>
      <c r="R2" s="3" t="s">
        <v>16</v>
      </c>
      <c r="S2" s="3" t="s">
        <v>17</v>
      </c>
      <c r="T2" s="4" t="s">
        <v>18</v>
      </c>
    </row>
    <row r="3" spans="1:20" ht="53.25" customHeight="1" x14ac:dyDescent="0.25">
      <c r="A3" s="5" t="s">
        <v>19</v>
      </c>
      <c r="B3" s="3" t="s">
        <v>20</v>
      </c>
      <c r="C3" s="179" t="s">
        <v>1090</v>
      </c>
      <c r="D3" s="6" t="s">
        <v>21</v>
      </c>
      <c r="E3" s="6" t="s">
        <v>22</v>
      </c>
      <c r="F3" s="6" t="s">
        <v>23</v>
      </c>
      <c r="G3" s="6" t="s">
        <v>24</v>
      </c>
      <c r="H3" s="6" t="s">
        <v>25</v>
      </c>
      <c r="I3" s="57" t="s">
        <v>614</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9" t="s">
        <v>1091</v>
      </c>
      <c r="D4" s="6" t="s">
        <v>39</v>
      </c>
      <c r="E4" s="6" t="s">
        <v>40</v>
      </c>
      <c r="F4" s="6" t="s">
        <v>41</v>
      </c>
      <c r="G4" s="6" t="s">
        <v>42</v>
      </c>
      <c r="H4" s="6" t="s">
        <v>43</v>
      </c>
      <c r="I4" s="57" t="s">
        <v>657</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90">
        <v>2</v>
      </c>
      <c r="C5" s="29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82" t="s">
        <v>82</v>
      </c>
      <c r="B6" s="283"/>
      <c r="C6" s="283"/>
      <c r="D6" s="283"/>
      <c r="E6" s="283"/>
      <c r="F6" s="283"/>
      <c r="G6" s="283"/>
      <c r="H6" s="283"/>
      <c r="I6" s="283"/>
      <c r="J6" s="283"/>
      <c r="K6" s="283"/>
      <c r="L6" s="283"/>
      <c r="M6" s="283"/>
      <c r="N6" s="283"/>
      <c r="O6" s="283"/>
      <c r="P6" s="283"/>
      <c r="Q6" s="283"/>
      <c r="R6" s="283"/>
      <c r="S6" s="283"/>
      <c r="T6" s="284"/>
    </row>
    <row r="7" spans="1:20" ht="24.75" customHeight="1" thickBot="1" x14ac:dyDescent="0.3">
      <c r="A7" s="355" t="s">
        <v>83</v>
      </c>
      <c r="B7" s="356"/>
      <c r="C7" s="356"/>
      <c r="D7" s="356"/>
      <c r="E7" s="356"/>
      <c r="F7" s="356"/>
      <c r="G7" s="356"/>
      <c r="H7" s="356"/>
      <c r="I7" s="356"/>
      <c r="J7" s="356"/>
      <c r="K7" s="356"/>
      <c r="L7" s="356"/>
      <c r="M7" s="356"/>
      <c r="N7" s="356"/>
      <c r="O7" s="356"/>
      <c r="P7" s="356"/>
      <c r="Q7" s="356"/>
      <c r="R7" s="356"/>
      <c r="S7" s="356"/>
      <c r="T7" s="357"/>
    </row>
    <row r="8" spans="1:20" ht="33" customHeight="1" x14ac:dyDescent="0.3">
      <c r="A8" s="358">
        <v>1</v>
      </c>
      <c r="B8" s="340" t="s">
        <v>84</v>
      </c>
      <c r="C8" s="340" t="s">
        <v>1100</v>
      </c>
      <c r="D8" s="359" t="s">
        <v>85</v>
      </c>
      <c r="E8" s="360" t="s">
        <v>86</v>
      </c>
      <c r="F8" s="340">
        <v>30</v>
      </c>
      <c r="G8" s="340" t="s">
        <v>60</v>
      </c>
      <c r="H8" s="340" t="s">
        <v>689</v>
      </c>
      <c r="I8" s="340" t="s">
        <v>615</v>
      </c>
      <c r="J8" s="84" t="s">
        <v>87</v>
      </c>
      <c r="K8" s="85" t="s">
        <v>63</v>
      </c>
      <c r="L8" s="86" t="s">
        <v>88</v>
      </c>
      <c r="M8" s="361">
        <v>94</v>
      </c>
      <c r="N8" s="352">
        <v>1481057</v>
      </c>
      <c r="O8" s="352">
        <f>N8*85%</f>
        <v>1258898.45</v>
      </c>
      <c r="P8" s="353">
        <v>0.85</v>
      </c>
      <c r="Q8" s="352">
        <f>N8*13%</f>
        <v>192537.41</v>
      </c>
      <c r="R8" s="353">
        <v>0.13</v>
      </c>
      <c r="S8" s="352">
        <f>N8*2%</f>
        <v>29621.14</v>
      </c>
      <c r="T8" s="362">
        <v>0.02</v>
      </c>
    </row>
    <row r="9" spans="1:20" ht="36" customHeight="1" x14ac:dyDescent="0.3">
      <c r="A9" s="350"/>
      <c r="B9" s="235"/>
      <c r="C9" s="235"/>
      <c r="D9" s="279"/>
      <c r="E9" s="276"/>
      <c r="F9" s="235"/>
      <c r="G9" s="235"/>
      <c r="H9" s="235"/>
      <c r="I9" s="235"/>
      <c r="J9" s="25" t="s">
        <v>89</v>
      </c>
      <c r="K9" s="79" t="s">
        <v>66</v>
      </c>
      <c r="L9" s="65" t="s">
        <v>90</v>
      </c>
      <c r="M9" s="222"/>
      <c r="N9" s="220"/>
      <c r="O9" s="220"/>
      <c r="P9" s="218"/>
      <c r="Q9" s="220"/>
      <c r="R9" s="218"/>
      <c r="S9" s="220"/>
      <c r="T9" s="335"/>
    </row>
    <row r="10" spans="1:20" ht="109.95" customHeight="1" x14ac:dyDescent="0.25">
      <c r="A10" s="349">
        <v>2</v>
      </c>
      <c r="B10" s="234" t="s">
        <v>91</v>
      </c>
      <c r="C10" s="234" t="s">
        <v>1101</v>
      </c>
      <c r="D10" s="277" t="s">
        <v>92</v>
      </c>
      <c r="E10" s="280" t="s">
        <v>93</v>
      </c>
      <c r="F10" s="234">
        <v>24</v>
      </c>
      <c r="G10" s="234" t="s">
        <v>60</v>
      </c>
      <c r="H10" s="234" t="s">
        <v>61</v>
      </c>
      <c r="I10" s="234" t="s">
        <v>615</v>
      </c>
      <c r="J10" s="81" t="s">
        <v>94</v>
      </c>
      <c r="K10" s="79" t="s">
        <v>66</v>
      </c>
      <c r="L10" s="65" t="s">
        <v>90</v>
      </c>
      <c r="M10" s="221">
        <v>94</v>
      </c>
      <c r="N10" s="219">
        <v>334181</v>
      </c>
      <c r="O10" s="219">
        <f>N10*85%</f>
        <v>284053.84999999998</v>
      </c>
      <c r="P10" s="217">
        <v>0.85</v>
      </c>
      <c r="Q10" s="219">
        <f>N10*13%</f>
        <v>43443.53</v>
      </c>
      <c r="R10" s="217">
        <v>0.13</v>
      </c>
      <c r="S10" s="219">
        <f>N10*2%</f>
        <v>6683.62</v>
      </c>
      <c r="T10" s="271">
        <v>0.02</v>
      </c>
    </row>
    <row r="11" spans="1:20" ht="112.2" customHeight="1" x14ac:dyDescent="0.3">
      <c r="A11" s="350"/>
      <c r="B11" s="235"/>
      <c r="C11" s="235"/>
      <c r="D11" s="279"/>
      <c r="E11" s="276"/>
      <c r="F11" s="235"/>
      <c r="G11" s="235"/>
      <c r="H11" s="235"/>
      <c r="I11" s="235"/>
      <c r="J11" s="25" t="s">
        <v>95</v>
      </c>
      <c r="K11" s="79" t="s">
        <v>63</v>
      </c>
      <c r="L11" s="65" t="s">
        <v>88</v>
      </c>
      <c r="M11" s="222"/>
      <c r="N11" s="220"/>
      <c r="O11" s="220"/>
      <c r="P11" s="218"/>
      <c r="Q11" s="220"/>
      <c r="R11" s="218"/>
      <c r="S11" s="220"/>
      <c r="T11" s="273"/>
    </row>
    <row r="12" spans="1:20" ht="43.2" x14ac:dyDescent="0.3">
      <c r="A12" s="349">
        <v>3</v>
      </c>
      <c r="B12" s="234" t="s">
        <v>96</v>
      </c>
      <c r="C12" s="234" t="s">
        <v>1102</v>
      </c>
      <c r="D12" s="277" t="s">
        <v>97</v>
      </c>
      <c r="E12" s="280" t="s">
        <v>98</v>
      </c>
      <c r="F12" s="234">
        <v>24</v>
      </c>
      <c r="G12" s="234" t="s">
        <v>60</v>
      </c>
      <c r="H12" s="234" t="s">
        <v>61</v>
      </c>
      <c r="I12" s="234" t="s">
        <v>615</v>
      </c>
      <c r="J12" s="25" t="s">
        <v>62</v>
      </c>
      <c r="K12" s="79" t="s">
        <v>63</v>
      </c>
      <c r="L12" s="65" t="s">
        <v>64</v>
      </c>
      <c r="M12" s="221">
        <v>91</v>
      </c>
      <c r="N12" s="219">
        <v>908408.15</v>
      </c>
      <c r="O12" s="219">
        <f>N12*85%</f>
        <v>772146.92749999999</v>
      </c>
      <c r="P12" s="217">
        <v>0.85</v>
      </c>
      <c r="Q12" s="219">
        <f>N12*13%</f>
        <v>118093.0595</v>
      </c>
      <c r="R12" s="217">
        <v>0.13</v>
      </c>
      <c r="S12" s="219">
        <f>N12*2%</f>
        <v>18168.163</v>
      </c>
      <c r="T12" s="334">
        <v>0.02</v>
      </c>
    </row>
    <row r="13" spans="1:20" ht="76.5" customHeight="1" x14ac:dyDescent="0.3">
      <c r="A13" s="350"/>
      <c r="B13" s="235"/>
      <c r="C13" s="235"/>
      <c r="D13" s="279"/>
      <c r="E13" s="276"/>
      <c r="F13" s="235"/>
      <c r="G13" s="235"/>
      <c r="H13" s="235"/>
      <c r="I13" s="235"/>
      <c r="J13" s="25" t="s">
        <v>94</v>
      </c>
      <c r="K13" s="79" t="s">
        <v>66</v>
      </c>
      <c r="L13" s="65" t="s">
        <v>90</v>
      </c>
      <c r="M13" s="222"/>
      <c r="N13" s="220"/>
      <c r="O13" s="220"/>
      <c r="P13" s="218"/>
      <c r="Q13" s="220"/>
      <c r="R13" s="218"/>
      <c r="S13" s="220"/>
      <c r="T13" s="335"/>
    </row>
    <row r="14" spans="1:20" ht="66" customHeight="1" x14ac:dyDescent="0.25">
      <c r="A14" s="349">
        <v>4</v>
      </c>
      <c r="B14" s="234" t="s">
        <v>99</v>
      </c>
      <c r="C14" s="234" t="s">
        <v>1103</v>
      </c>
      <c r="D14" s="277" t="s">
        <v>100</v>
      </c>
      <c r="E14" s="280" t="s">
        <v>101</v>
      </c>
      <c r="F14" s="234">
        <v>24</v>
      </c>
      <c r="G14" s="234" t="s">
        <v>60</v>
      </c>
      <c r="H14" s="234" t="s">
        <v>61</v>
      </c>
      <c r="I14" s="234" t="s">
        <v>615</v>
      </c>
      <c r="J14" s="77" t="s">
        <v>62</v>
      </c>
      <c r="K14" s="79" t="s">
        <v>63</v>
      </c>
      <c r="L14" s="65" t="s">
        <v>64</v>
      </c>
      <c r="M14" s="221">
        <v>91</v>
      </c>
      <c r="N14" s="219">
        <v>754518.55</v>
      </c>
      <c r="O14" s="219">
        <f>N14*85%</f>
        <v>641340.76750000007</v>
      </c>
      <c r="P14" s="217">
        <v>0.85</v>
      </c>
      <c r="Q14" s="219">
        <f>N14*13%</f>
        <v>98087.411500000017</v>
      </c>
      <c r="R14" s="217">
        <v>0.13</v>
      </c>
      <c r="S14" s="219">
        <f>N14*2%</f>
        <v>15090.371000000001</v>
      </c>
      <c r="T14" s="271">
        <v>0.02</v>
      </c>
    </row>
    <row r="15" spans="1:20" ht="61.5" customHeight="1" x14ac:dyDescent="0.25">
      <c r="A15" s="350"/>
      <c r="B15" s="235"/>
      <c r="C15" s="235"/>
      <c r="D15" s="279"/>
      <c r="E15" s="276"/>
      <c r="F15" s="235"/>
      <c r="G15" s="235"/>
      <c r="H15" s="235"/>
      <c r="I15" s="235"/>
      <c r="J15" s="77" t="s">
        <v>102</v>
      </c>
      <c r="K15" s="79" t="s">
        <v>66</v>
      </c>
      <c r="L15" s="65" t="s">
        <v>103</v>
      </c>
      <c r="M15" s="222"/>
      <c r="N15" s="220"/>
      <c r="O15" s="220"/>
      <c r="P15" s="218"/>
      <c r="Q15" s="220"/>
      <c r="R15" s="218"/>
      <c r="S15" s="220"/>
      <c r="T15" s="273"/>
    </row>
    <row r="16" spans="1:20" ht="41.25" customHeight="1" x14ac:dyDescent="0.25">
      <c r="A16" s="349">
        <v>5</v>
      </c>
      <c r="B16" s="234" t="s">
        <v>104</v>
      </c>
      <c r="C16" s="234" t="s">
        <v>1104</v>
      </c>
      <c r="D16" s="277" t="s">
        <v>105</v>
      </c>
      <c r="E16" s="280" t="s">
        <v>106</v>
      </c>
      <c r="F16" s="234">
        <v>24</v>
      </c>
      <c r="G16" s="234" t="s">
        <v>60</v>
      </c>
      <c r="H16" s="234" t="s">
        <v>61</v>
      </c>
      <c r="I16" s="234" t="s">
        <v>615</v>
      </c>
      <c r="J16" s="77" t="s">
        <v>107</v>
      </c>
      <c r="K16" s="79" t="s">
        <v>63</v>
      </c>
      <c r="L16" s="65" t="s">
        <v>108</v>
      </c>
      <c r="M16" s="221">
        <v>91</v>
      </c>
      <c r="N16" s="219">
        <v>250198.8</v>
      </c>
      <c r="O16" s="219">
        <f>N16*85%</f>
        <v>212668.97999999998</v>
      </c>
      <c r="P16" s="217">
        <v>0.85</v>
      </c>
      <c r="Q16" s="219">
        <f>N16*13%</f>
        <v>32525.844000000001</v>
      </c>
      <c r="R16" s="217">
        <v>0.13</v>
      </c>
      <c r="S16" s="219">
        <f>N16*2%</f>
        <v>5003.9759999999997</v>
      </c>
      <c r="T16" s="334">
        <v>0.02</v>
      </c>
    </row>
    <row r="17" spans="1:20" ht="69.75" customHeight="1" x14ac:dyDescent="0.25">
      <c r="A17" s="351"/>
      <c r="B17" s="238"/>
      <c r="C17" s="238"/>
      <c r="D17" s="278"/>
      <c r="E17" s="281"/>
      <c r="F17" s="238"/>
      <c r="G17" s="238"/>
      <c r="H17" s="238"/>
      <c r="I17" s="238"/>
      <c r="J17" s="77" t="s">
        <v>109</v>
      </c>
      <c r="K17" s="79" t="s">
        <v>66</v>
      </c>
      <c r="L17" s="65" t="s">
        <v>110</v>
      </c>
      <c r="M17" s="274"/>
      <c r="N17" s="270"/>
      <c r="O17" s="270"/>
      <c r="P17" s="269"/>
      <c r="Q17" s="270"/>
      <c r="R17" s="269"/>
      <c r="S17" s="270"/>
      <c r="T17" s="336"/>
    </row>
    <row r="18" spans="1:20" ht="47.25" customHeight="1" x14ac:dyDescent="0.25">
      <c r="A18" s="350"/>
      <c r="B18" s="235"/>
      <c r="C18" s="235"/>
      <c r="D18" s="279"/>
      <c r="E18" s="276"/>
      <c r="F18" s="235"/>
      <c r="G18" s="235"/>
      <c r="H18" s="235"/>
      <c r="I18" s="235"/>
      <c r="J18" s="77" t="s">
        <v>111</v>
      </c>
      <c r="K18" s="79" t="s">
        <v>63</v>
      </c>
      <c r="L18" s="65" t="s">
        <v>112</v>
      </c>
      <c r="M18" s="222"/>
      <c r="N18" s="220"/>
      <c r="O18" s="220"/>
      <c r="P18" s="218"/>
      <c r="Q18" s="220"/>
      <c r="R18" s="218"/>
      <c r="S18" s="220"/>
      <c r="T18" s="335"/>
    </row>
    <row r="19" spans="1:20" ht="75.75" customHeight="1" x14ac:dyDescent="0.25">
      <c r="A19" s="349">
        <v>6</v>
      </c>
      <c r="B19" s="234" t="s">
        <v>113</v>
      </c>
      <c r="C19" s="234" t="s">
        <v>1105</v>
      </c>
      <c r="D19" s="277" t="s">
        <v>114</v>
      </c>
      <c r="E19" s="236" t="s">
        <v>115</v>
      </c>
      <c r="F19" s="234">
        <v>24</v>
      </c>
      <c r="G19" s="234" t="s">
        <v>71</v>
      </c>
      <c r="H19" s="234" t="s">
        <v>72</v>
      </c>
      <c r="I19" s="234" t="s">
        <v>615</v>
      </c>
      <c r="J19" s="77" t="s">
        <v>116</v>
      </c>
      <c r="K19" s="79" t="s">
        <v>63</v>
      </c>
      <c r="L19" s="65" t="s">
        <v>74</v>
      </c>
      <c r="M19" s="221">
        <v>91</v>
      </c>
      <c r="N19" s="219">
        <v>1387448.53</v>
      </c>
      <c r="O19" s="219">
        <f>N19*85%</f>
        <v>1179331.2505000001</v>
      </c>
      <c r="P19" s="217">
        <v>0.85</v>
      </c>
      <c r="Q19" s="219">
        <f>N19*13%</f>
        <v>180368.3089</v>
      </c>
      <c r="R19" s="217">
        <v>0.13</v>
      </c>
      <c r="S19" s="219">
        <f>N19*2%</f>
        <v>27748.970600000001</v>
      </c>
      <c r="T19" s="271">
        <v>0.02</v>
      </c>
    </row>
    <row r="20" spans="1:20" ht="28.8" x14ac:dyDescent="0.25">
      <c r="A20" s="351"/>
      <c r="B20" s="238"/>
      <c r="C20" s="238"/>
      <c r="D20" s="278"/>
      <c r="E20" s="346"/>
      <c r="F20" s="238"/>
      <c r="G20" s="238"/>
      <c r="H20" s="238"/>
      <c r="I20" s="238"/>
      <c r="J20" s="77" t="s">
        <v>117</v>
      </c>
      <c r="K20" s="79" t="s">
        <v>66</v>
      </c>
      <c r="L20" s="65" t="s">
        <v>67</v>
      </c>
      <c r="M20" s="274"/>
      <c r="N20" s="270"/>
      <c r="O20" s="270"/>
      <c r="P20" s="269"/>
      <c r="Q20" s="270"/>
      <c r="R20" s="269"/>
      <c r="S20" s="270"/>
      <c r="T20" s="272"/>
    </row>
    <row r="21" spans="1:20" ht="46.5" customHeight="1" x14ac:dyDescent="0.25">
      <c r="A21" s="351"/>
      <c r="B21" s="238"/>
      <c r="C21" s="238"/>
      <c r="D21" s="278"/>
      <c r="E21" s="346"/>
      <c r="F21" s="238"/>
      <c r="G21" s="238"/>
      <c r="H21" s="238"/>
      <c r="I21" s="238"/>
      <c r="J21" s="77" t="s">
        <v>118</v>
      </c>
      <c r="K21" s="79" t="s">
        <v>63</v>
      </c>
      <c r="L21" s="65" t="s">
        <v>112</v>
      </c>
      <c r="M21" s="274"/>
      <c r="N21" s="270"/>
      <c r="O21" s="270"/>
      <c r="P21" s="269"/>
      <c r="Q21" s="270"/>
      <c r="R21" s="269"/>
      <c r="S21" s="270"/>
      <c r="T21" s="272"/>
    </row>
    <row r="22" spans="1:20" ht="30" customHeight="1" x14ac:dyDescent="0.25">
      <c r="A22" s="350"/>
      <c r="B22" s="235"/>
      <c r="C22" s="235"/>
      <c r="D22" s="279"/>
      <c r="E22" s="237"/>
      <c r="F22" s="235"/>
      <c r="G22" s="235"/>
      <c r="H22" s="235"/>
      <c r="I22" s="235"/>
      <c r="J22" s="77" t="s">
        <v>119</v>
      </c>
      <c r="K22" s="79" t="s">
        <v>63</v>
      </c>
      <c r="L22" s="65" t="s">
        <v>120</v>
      </c>
      <c r="M22" s="222"/>
      <c r="N22" s="220"/>
      <c r="O22" s="220"/>
      <c r="P22" s="218"/>
      <c r="Q22" s="220"/>
      <c r="R22" s="218"/>
      <c r="S22" s="220"/>
      <c r="T22" s="273"/>
    </row>
    <row r="23" spans="1:20" ht="43.2" x14ac:dyDescent="0.25">
      <c r="A23" s="349">
        <v>7</v>
      </c>
      <c r="B23" s="234" t="s">
        <v>121</v>
      </c>
      <c r="C23" s="234" t="s">
        <v>1106</v>
      </c>
      <c r="D23" s="277" t="s">
        <v>122</v>
      </c>
      <c r="E23" s="280" t="s">
        <v>123</v>
      </c>
      <c r="F23" s="234">
        <v>18</v>
      </c>
      <c r="G23" s="234" t="s">
        <v>60</v>
      </c>
      <c r="H23" s="234" t="s">
        <v>124</v>
      </c>
      <c r="I23" s="234" t="s">
        <v>615</v>
      </c>
      <c r="J23" s="77" t="s">
        <v>125</v>
      </c>
      <c r="K23" s="65" t="s">
        <v>63</v>
      </c>
      <c r="L23" s="65" t="s">
        <v>126</v>
      </c>
      <c r="M23" s="221">
        <v>94</v>
      </c>
      <c r="N23" s="219">
        <v>693880.93</v>
      </c>
      <c r="O23" s="219">
        <f>N23*85%</f>
        <v>589798.7905</v>
      </c>
      <c r="P23" s="217">
        <v>0.85</v>
      </c>
      <c r="Q23" s="219">
        <f>N23*13%</f>
        <v>90204.520900000003</v>
      </c>
      <c r="R23" s="217">
        <v>0.13</v>
      </c>
      <c r="S23" s="219">
        <f>N23*2%</f>
        <v>13877.618600000002</v>
      </c>
      <c r="T23" s="334">
        <v>0.02</v>
      </c>
    </row>
    <row r="24" spans="1:20" ht="86.25" customHeight="1" x14ac:dyDescent="0.25">
      <c r="A24" s="350"/>
      <c r="B24" s="235"/>
      <c r="C24" s="235"/>
      <c r="D24" s="279"/>
      <c r="E24" s="276"/>
      <c r="F24" s="235"/>
      <c r="G24" s="235"/>
      <c r="H24" s="235"/>
      <c r="I24" s="235"/>
      <c r="J24" s="77" t="s">
        <v>127</v>
      </c>
      <c r="K24" s="65" t="s">
        <v>128</v>
      </c>
      <c r="L24" s="65" t="s">
        <v>67</v>
      </c>
      <c r="M24" s="222"/>
      <c r="N24" s="220"/>
      <c r="O24" s="220"/>
      <c r="P24" s="218"/>
      <c r="Q24" s="220"/>
      <c r="R24" s="218"/>
      <c r="S24" s="220"/>
      <c r="T24" s="335"/>
    </row>
    <row r="25" spans="1:20" ht="63.75" customHeight="1" x14ac:dyDescent="0.25">
      <c r="A25" s="349">
        <v>8</v>
      </c>
      <c r="B25" s="234" t="s">
        <v>129</v>
      </c>
      <c r="C25" s="234" t="s">
        <v>1107</v>
      </c>
      <c r="D25" s="277" t="s">
        <v>130</v>
      </c>
      <c r="E25" s="280" t="s">
        <v>131</v>
      </c>
      <c r="F25" s="234">
        <v>24</v>
      </c>
      <c r="G25" s="234" t="s">
        <v>71</v>
      </c>
      <c r="H25" s="234" t="s">
        <v>72</v>
      </c>
      <c r="I25" s="234" t="s">
        <v>615</v>
      </c>
      <c r="J25" s="77" t="s">
        <v>132</v>
      </c>
      <c r="K25" s="65" t="s">
        <v>63</v>
      </c>
      <c r="L25" s="65" t="s">
        <v>74</v>
      </c>
      <c r="M25" s="221">
        <v>91</v>
      </c>
      <c r="N25" s="219">
        <v>485460</v>
      </c>
      <c r="O25" s="219">
        <f>N25*85%</f>
        <v>412641</v>
      </c>
      <c r="P25" s="217">
        <v>0.85</v>
      </c>
      <c r="Q25" s="219">
        <f>N25*13%</f>
        <v>63109.8</v>
      </c>
      <c r="R25" s="217">
        <v>0.13</v>
      </c>
      <c r="S25" s="219">
        <f>N25*2%</f>
        <v>9709.2000000000007</v>
      </c>
      <c r="T25" s="271">
        <v>0.02</v>
      </c>
    </row>
    <row r="26" spans="1:20" ht="60.75" customHeight="1" x14ac:dyDescent="0.25">
      <c r="A26" s="351"/>
      <c r="B26" s="238"/>
      <c r="C26" s="238"/>
      <c r="D26" s="278"/>
      <c r="E26" s="281"/>
      <c r="F26" s="238"/>
      <c r="G26" s="238"/>
      <c r="H26" s="238"/>
      <c r="I26" s="238"/>
      <c r="J26" s="26" t="s">
        <v>133</v>
      </c>
      <c r="K26" s="65" t="s">
        <v>63</v>
      </c>
      <c r="L26" s="65" t="s">
        <v>126</v>
      </c>
      <c r="M26" s="274"/>
      <c r="N26" s="270"/>
      <c r="O26" s="270"/>
      <c r="P26" s="269"/>
      <c r="Q26" s="270"/>
      <c r="R26" s="269"/>
      <c r="S26" s="270"/>
      <c r="T26" s="272"/>
    </row>
    <row r="27" spans="1:20" ht="67.5" customHeight="1" x14ac:dyDescent="0.25">
      <c r="A27" s="350"/>
      <c r="B27" s="235"/>
      <c r="C27" s="235"/>
      <c r="D27" s="279"/>
      <c r="E27" s="276"/>
      <c r="F27" s="235"/>
      <c r="G27" s="235"/>
      <c r="H27" s="235"/>
      <c r="I27" s="235"/>
      <c r="J27" s="77" t="s">
        <v>134</v>
      </c>
      <c r="K27" s="65" t="s">
        <v>128</v>
      </c>
      <c r="L27" s="65" t="s">
        <v>67</v>
      </c>
      <c r="M27" s="222"/>
      <c r="N27" s="220"/>
      <c r="O27" s="220"/>
      <c r="P27" s="218"/>
      <c r="Q27" s="220"/>
      <c r="R27" s="218"/>
      <c r="S27" s="220"/>
      <c r="T27" s="273"/>
    </row>
    <row r="28" spans="1:20" ht="43.5" customHeight="1" x14ac:dyDescent="0.25">
      <c r="A28" s="349">
        <v>9</v>
      </c>
      <c r="B28" s="234" t="s">
        <v>135</v>
      </c>
      <c r="C28" s="234" t="s">
        <v>1108</v>
      </c>
      <c r="D28" s="277" t="s">
        <v>136</v>
      </c>
      <c r="E28" s="280" t="s">
        <v>137</v>
      </c>
      <c r="F28" s="234">
        <v>20</v>
      </c>
      <c r="G28" s="234" t="s">
        <v>71</v>
      </c>
      <c r="H28" s="234" t="s">
        <v>138</v>
      </c>
      <c r="I28" s="312" t="s">
        <v>615</v>
      </c>
      <c r="J28" s="77" t="s">
        <v>139</v>
      </c>
      <c r="K28" s="65" t="s">
        <v>128</v>
      </c>
      <c r="L28" s="65" t="s">
        <v>140</v>
      </c>
      <c r="M28" s="221">
        <v>91</v>
      </c>
      <c r="N28" s="219">
        <v>400468.18</v>
      </c>
      <c r="O28" s="219">
        <f>N28*85%</f>
        <v>340397.95299999998</v>
      </c>
      <c r="P28" s="217">
        <v>0.85</v>
      </c>
      <c r="Q28" s="219">
        <f>N28*13%</f>
        <v>52060.863400000002</v>
      </c>
      <c r="R28" s="217">
        <v>0.13</v>
      </c>
      <c r="S28" s="219">
        <f>N28*2%</f>
        <v>8009.3635999999997</v>
      </c>
      <c r="T28" s="271">
        <v>0.02</v>
      </c>
    </row>
    <row r="29" spans="1:20" ht="120" customHeight="1" x14ac:dyDescent="0.25">
      <c r="A29" s="350"/>
      <c r="B29" s="235"/>
      <c r="C29" s="235"/>
      <c r="D29" s="279"/>
      <c r="E29" s="276"/>
      <c r="F29" s="235"/>
      <c r="G29" s="235"/>
      <c r="H29" s="235"/>
      <c r="I29" s="314"/>
      <c r="J29" s="77" t="s">
        <v>116</v>
      </c>
      <c r="K29" s="65" t="s">
        <v>63</v>
      </c>
      <c r="L29" s="65" t="s">
        <v>74</v>
      </c>
      <c r="M29" s="222"/>
      <c r="N29" s="220"/>
      <c r="O29" s="220"/>
      <c r="P29" s="218"/>
      <c r="Q29" s="220"/>
      <c r="R29" s="218"/>
      <c r="S29" s="220"/>
      <c r="T29" s="273"/>
    </row>
    <row r="30" spans="1:20" ht="61.5" customHeight="1" x14ac:dyDescent="0.25">
      <c r="A30" s="349">
        <v>10</v>
      </c>
      <c r="B30" s="234" t="s">
        <v>141</v>
      </c>
      <c r="C30" s="234" t="s">
        <v>1109</v>
      </c>
      <c r="D30" s="277" t="s">
        <v>142</v>
      </c>
      <c r="E30" s="280" t="s">
        <v>143</v>
      </c>
      <c r="F30" s="234">
        <v>18</v>
      </c>
      <c r="G30" s="234" t="s">
        <v>71</v>
      </c>
      <c r="H30" s="234" t="s">
        <v>144</v>
      </c>
      <c r="I30" s="234" t="s">
        <v>615</v>
      </c>
      <c r="J30" s="77" t="s">
        <v>116</v>
      </c>
      <c r="K30" s="65" t="s">
        <v>63</v>
      </c>
      <c r="L30" s="65" t="s">
        <v>74</v>
      </c>
      <c r="M30" s="221">
        <v>91</v>
      </c>
      <c r="N30" s="219">
        <v>414300.35</v>
      </c>
      <c r="O30" s="219">
        <f>N30*85%</f>
        <v>352155.29749999999</v>
      </c>
      <c r="P30" s="217">
        <v>0.85</v>
      </c>
      <c r="Q30" s="219">
        <f>N30*13%</f>
        <v>53859.0455</v>
      </c>
      <c r="R30" s="217">
        <v>0.13</v>
      </c>
      <c r="S30" s="219">
        <f>N30*2%</f>
        <v>8286.0069999999996</v>
      </c>
      <c r="T30" s="334">
        <v>0.02</v>
      </c>
    </row>
    <row r="31" spans="1:20" ht="48" customHeight="1" x14ac:dyDescent="0.25">
      <c r="A31" s="351"/>
      <c r="B31" s="238"/>
      <c r="C31" s="238"/>
      <c r="D31" s="278"/>
      <c r="E31" s="281"/>
      <c r="F31" s="238"/>
      <c r="G31" s="238"/>
      <c r="H31" s="238"/>
      <c r="I31" s="238"/>
      <c r="J31" s="77" t="s">
        <v>145</v>
      </c>
      <c r="K31" s="65" t="s">
        <v>128</v>
      </c>
      <c r="L31" s="65" t="s">
        <v>67</v>
      </c>
      <c r="M31" s="274"/>
      <c r="N31" s="270"/>
      <c r="O31" s="270"/>
      <c r="P31" s="269"/>
      <c r="Q31" s="270"/>
      <c r="R31" s="269"/>
      <c r="S31" s="270"/>
      <c r="T31" s="336"/>
    </row>
    <row r="32" spans="1:20" ht="78.75" customHeight="1" x14ac:dyDescent="0.25">
      <c r="A32" s="350"/>
      <c r="B32" s="235"/>
      <c r="C32" s="235"/>
      <c r="D32" s="279"/>
      <c r="E32" s="276"/>
      <c r="F32" s="235"/>
      <c r="G32" s="235"/>
      <c r="H32" s="235"/>
      <c r="I32" s="235"/>
      <c r="J32" s="77" t="s">
        <v>133</v>
      </c>
      <c r="K32" s="65" t="s">
        <v>63</v>
      </c>
      <c r="L32" s="65" t="s">
        <v>126</v>
      </c>
      <c r="M32" s="222"/>
      <c r="N32" s="220"/>
      <c r="O32" s="220"/>
      <c r="P32" s="218"/>
      <c r="Q32" s="220"/>
      <c r="R32" s="218"/>
      <c r="S32" s="220"/>
      <c r="T32" s="335"/>
    </row>
    <row r="33" spans="1:20" ht="101.25" customHeight="1" x14ac:dyDescent="0.25">
      <c r="A33" s="349">
        <v>11</v>
      </c>
      <c r="B33" s="234" t="s">
        <v>146</v>
      </c>
      <c r="C33" s="234" t="s">
        <v>1110</v>
      </c>
      <c r="D33" s="248" t="s">
        <v>147</v>
      </c>
      <c r="E33" s="280" t="s">
        <v>148</v>
      </c>
      <c r="F33" s="234">
        <v>24</v>
      </c>
      <c r="G33" s="234" t="s">
        <v>149</v>
      </c>
      <c r="H33" s="234" t="s">
        <v>150</v>
      </c>
      <c r="I33" s="234" t="s">
        <v>615</v>
      </c>
      <c r="J33" s="77" t="s">
        <v>151</v>
      </c>
      <c r="K33" s="65" t="s">
        <v>128</v>
      </c>
      <c r="L33" s="65" t="s">
        <v>110</v>
      </c>
      <c r="M33" s="221">
        <v>91</v>
      </c>
      <c r="N33" s="219">
        <v>689759.63</v>
      </c>
      <c r="O33" s="219">
        <f>N33*P33</f>
        <v>586295.68550000002</v>
      </c>
      <c r="P33" s="217">
        <v>0.85</v>
      </c>
      <c r="Q33" s="219">
        <f>N33*R33</f>
        <v>89668.751900000003</v>
      </c>
      <c r="R33" s="217">
        <v>0.13</v>
      </c>
      <c r="S33" s="219">
        <f>N33*T33</f>
        <v>13795.1926</v>
      </c>
      <c r="T33" s="334">
        <v>0.02</v>
      </c>
    </row>
    <row r="34" spans="1:20" ht="91.5" customHeight="1" x14ac:dyDescent="0.25">
      <c r="A34" s="351"/>
      <c r="B34" s="238"/>
      <c r="C34" s="238"/>
      <c r="D34" s="249"/>
      <c r="E34" s="281"/>
      <c r="F34" s="238"/>
      <c r="G34" s="238"/>
      <c r="H34" s="238"/>
      <c r="I34" s="238"/>
      <c r="J34" s="77" t="s">
        <v>107</v>
      </c>
      <c r="K34" s="65" t="s">
        <v>152</v>
      </c>
      <c r="L34" s="65" t="s">
        <v>108</v>
      </c>
      <c r="M34" s="274"/>
      <c r="N34" s="270"/>
      <c r="O34" s="270"/>
      <c r="P34" s="269"/>
      <c r="Q34" s="270"/>
      <c r="R34" s="269"/>
      <c r="S34" s="270"/>
      <c r="T34" s="336"/>
    </row>
    <row r="35" spans="1:20" ht="105.75" customHeight="1" x14ac:dyDescent="0.25">
      <c r="A35" s="350"/>
      <c r="B35" s="235"/>
      <c r="C35" s="235"/>
      <c r="D35" s="250"/>
      <c r="E35" s="276"/>
      <c r="F35" s="235"/>
      <c r="G35" s="235"/>
      <c r="H35" s="235"/>
      <c r="I35" s="235"/>
      <c r="J35" s="77" t="s">
        <v>111</v>
      </c>
      <c r="K35" s="65" t="s">
        <v>152</v>
      </c>
      <c r="L35" s="65" t="s">
        <v>112</v>
      </c>
      <c r="M35" s="222"/>
      <c r="N35" s="220"/>
      <c r="O35" s="220"/>
      <c r="P35" s="218"/>
      <c r="Q35" s="220"/>
      <c r="R35" s="218"/>
      <c r="S35" s="220"/>
      <c r="T35" s="335"/>
    </row>
    <row r="36" spans="1:20" ht="33.75" customHeight="1" x14ac:dyDescent="0.25">
      <c r="A36" s="349">
        <v>12</v>
      </c>
      <c r="B36" s="234" t="s">
        <v>153</v>
      </c>
      <c r="C36" s="234" t="s">
        <v>1111</v>
      </c>
      <c r="D36" s="248" t="s">
        <v>154</v>
      </c>
      <c r="E36" s="280" t="s">
        <v>155</v>
      </c>
      <c r="F36" s="234">
        <v>18</v>
      </c>
      <c r="G36" s="234" t="s">
        <v>156</v>
      </c>
      <c r="H36" s="234" t="s">
        <v>157</v>
      </c>
      <c r="I36" s="234" t="s">
        <v>617</v>
      </c>
      <c r="J36" s="77" t="s">
        <v>158</v>
      </c>
      <c r="K36" s="65" t="s">
        <v>159</v>
      </c>
      <c r="L36" s="65" t="s">
        <v>160</v>
      </c>
      <c r="M36" s="221">
        <v>94</v>
      </c>
      <c r="N36" s="219">
        <v>1297423.74</v>
      </c>
      <c r="O36" s="219">
        <f>N36*P36</f>
        <v>1102810.179</v>
      </c>
      <c r="P36" s="217">
        <v>0.85</v>
      </c>
      <c r="Q36" s="219">
        <f>N36*R36</f>
        <v>168665.08619999999</v>
      </c>
      <c r="R36" s="217">
        <v>0.13</v>
      </c>
      <c r="S36" s="219">
        <f>N36*T36</f>
        <v>25948.4748</v>
      </c>
      <c r="T36" s="334">
        <v>0.02</v>
      </c>
    </row>
    <row r="37" spans="1:20" ht="43.2" x14ac:dyDescent="0.25">
      <c r="A37" s="351"/>
      <c r="B37" s="238"/>
      <c r="C37" s="238"/>
      <c r="D37" s="249"/>
      <c r="E37" s="281"/>
      <c r="F37" s="238"/>
      <c r="G37" s="238"/>
      <c r="H37" s="238"/>
      <c r="I37" s="238"/>
      <c r="J37" s="77" t="s">
        <v>161</v>
      </c>
      <c r="K37" s="65" t="s">
        <v>128</v>
      </c>
      <c r="L37" s="65" t="s">
        <v>162</v>
      </c>
      <c r="M37" s="274"/>
      <c r="N37" s="270"/>
      <c r="O37" s="270"/>
      <c r="P37" s="269"/>
      <c r="Q37" s="270"/>
      <c r="R37" s="269"/>
      <c r="S37" s="270"/>
      <c r="T37" s="336"/>
    </row>
    <row r="38" spans="1:20" ht="33.75" customHeight="1" x14ac:dyDescent="0.25">
      <c r="A38" s="351"/>
      <c r="B38" s="238"/>
      <c r="C38" s="238"/>
      <c r="D38" s="249"/>
      <c r="E38" s="281"/>
      <c r="F38" s="238"/>
      <c r="G38" s="238"/>
      <c r="H38" s="238"/>
      <c r="I38" s="238"/>
      <c r="J38" s="77" t="s">
        <v>163</v>
      </c>
      <c r="K38" s="65" t="s">
        <v>159</v>
      </c>
      <c r="L38" s="65" t="s">
        <v>164</v>
      </c>
      <c r="M38" s="274"/>
      <c r="N38" s="270"/>
      <c r="O38" s="270"/>
      <c r="P38" s="269"/>
      <c r="Q38" s="270"/>
      <c r="R38" s="269"/>
      <c r="S38" s="270"/>
      <c r="T38" s="336"/>
    </row>
    <row r="39" spans="1:20" ht="43.2" x14ac:dyDescent="0.25">
      <c r="A39" s="350"/>
      <c r="B39" s="235"/>
      <c r="C39" s="235"/>
      <c r="D39" s="250"/>
      <c r="E39" s="276"/>
      <c r="F39" s="235"/>
      <c r="G39" s="235"/>
      <c r="H39" s="235"/>
      <c r="I39" s="235"/>
      <c r="J39" s="77" t="s">
        <v>165</v>
      </c>
      <c r="K39" s="65" t="s">
        <v>159</v>
      </c>
      <c r="L39" s="65" t="s">
        <v>160</v>
      </c>
      <c r="M39" s="222"/>
      <c r="N39" s="220"/>
      <c r="O39" s="220"/>
      <c r="P39" s="218"/>
      <c r="Q39" s="220"/>
      <c r="R39" s="218"/>
      <c r="S39" s="220"/>
      <c r="T39" s="335"/>
    </row>
    <row r="40" spans="1:20" ht="92.25" customHeight="1" x14ac:dyDescent="0.25">
      <c r="A40" s="349">
        <v>13</v>
      </c>
      <c r="B40" s="234" t="s">
        <v>166</v>
      </c>
      <c r="C40" s="234" t="s">
        <v>1112</v>
      </c>
      <c r="D40" s="234" t="s">
        <v>167</v>
      </c>
      <c r="E40" s="280" t="s">
        <v>168</v>
      </c>
      <c r="F40" s="234">
        <v>24</v>
      </c>
      <c r="G40" s="234" t="s">
        <v>169</v>
      </c>
      <c r="H40" s="234" t="s">
        <v>170</v>
      </c>
      <c r="I40" s="234" t="s">
        <v>615</v>
      </c>
      <c r="J40" s="77" t="s">
        <v>171</v>
      </c>
      <c r="K40" s="65" t="s">
        <v>159</v>
      </c>
      <c r="L40" s="65" t="s">
        <v>64</v>
      </c>
      <c r="M40" s="221">
        <v>91</v>
      </c>
      <c r="N40" s="219">
        <v>1318347.68</v>
      </c>
      <c r="O40" s="219">
        <f>P40*N40</f>
        <v>1120595.5279999999</v>
      </c>
      <c r="P40" s="217">
        <v>0.85</v>
      </c>
      <c r="Q40" s="219">
        <f>R40*N40</f>
        <v>171385.19839999999</v>
      </c>
      <c r="R40" s="217">
        <v>0.13</v>
      </c>
      <c r="S40" s="219">
        <f>T40*N40</f>
        <v>26366.953600000001</v>
      </c>
      <c r="T40" s="334">
        <v>0.02</v>
      </c>
    </row>
    <row r="41" spans="1:20" ht="94.5" customHeight="1" x14ac:dyDescent="0.25">
      <c r="A41" s="350"/>
      <c r="B41" s="235"/>
      <c r="C41" s="235"/>
      <c r="D41" s="235"/>
      <c r="E41" s="276"/>
      <c r="F41" s="235"/>
      <c r="G41" s="235"/>
      <c r="H41" s="235"/>
      <c r="I41" s="235"/>
      <c r="J41" s="77" t="s">
        <v>172</v>
      </c>
      <c r="K41" s="65" t="s">
        <v>128</v>
      </c>
      <c r="L41" s="65" t="s">
        <v>67</v>
      </c>
      <c r="M41" s="222"/>
      <c r="N41" s="220"/>
      <c r="O41" s="220"/>
      <c r="P41" s="218"/>
      <c r="Q41" s="220"/>
      <c r="R41" s="218"/>
      <c r="S41" s="220"/>
      <c r="T41" s="335"/>
    </row>
    <row r="42" spans="1:20" ht="128.25" customHeight="1" x14ac:dyDescent="0.25">
      <c r="A42" s="349">
        <v>14</v>
      </c>
      <c r="B42" s="234" t="s">
        <v>173</v>
      </c>
      <c r="C42" s="234" t="s">
        <v>1113</v>
      </c>
      <c r="D42" s="234" t="s">
        <v>174</v>
      </c>
      <c r="E42" s="280" t="s">
        <v>175</v>
      </c>
      <c r="F42" s="234">
        <v>24</v>
      </c>
      <c r="G42" s="234" t="s">
        <v>176</v>
      </c>
      <c r="H42" s="234" t="s">
        <v>177</v>
      </c>
      <c r="I42" s="234" t="s">
        <v>615</v>
      </c>
      <c r="J42" s="77" t="s">
        <v>178</v>
      </c>
      <c r="K42" s="65" t="s">
        <v>152</v>
      </c>
      <c r="L42" s="65" t="s">
        <v>64</v>
      </c>
      <c r="M42" s="221">
        <v>94</v>
      </c>
      <c r="N42" s="219">
        <v>305525.96999999997</v>
      </c>
      <c r="O42" s="219">
        <f>N42*P42</f>
        <v>259697.07449999996</v>
      </c>
      <c r="P42" s="217">
        <v>0.85</v>
      </c>
      <c r="Q42" s="219">
        <f>N42*R42</f>
        <v>39718.376100000001</v>
      </c>
      <c r="R42" s="217">
        <v>0.13</v>
      </c>
      <c r="S42" s="219">
        <f>N42*T42</f>
        <v>6110.5193999999992</v>
      </c>
      <c r="T42" s="334">
        <v>0.02</v>
      </c>
    </row>
    <row r="43" spans="1:20" ht="118.5" customHeight="1" x14ac:dyDescent="0.25">
      <c r="A43" s="350"/>
      <c r="B43" s="235"/>
      <c r="C43" s="235"/>
      <c r="D43" s="235"/>
      <c r="E43" s="276"/>
      <c r="F43" s="235"/>
      <c r="G43" s="235"/>
      <c r="H43" s="235"/>
      <c r="I43" s="235"/>
      <c r="J43" s="77" t="s">
        <v>117</v>
      </c>
      <c r="K43" s="65" t="s">
        <v>128</v>
      </c>
      <c r="L43" s="65" t="s">
        <v>67</v>
      </c>
      <c r="M43" s="222"/>
      <c r="N43" s="220"/>
      <c r="O43" s="220"/>
      <c r="P43" s="218"/>
      <c r="Q43" s="220"/>
      <c r="R43" s="218"/>
      <c r="S43" s="220"/>
      <c r="T43" s="335"/>
    </row>
    <row r="44" spans="1:20" ht="34.5" customHeight="1" x14ac:dyDescent="0.25">
      <c r="A44" s="349">
        <v>15</v>
      </c>
      <c r="B44" s="234" t="s">
        <v>179</v>
      </c>
      <c r="C44" s="234" t="s">
        <v>1114</v>
      </c>
      <c r="D44" s="234" t="s">
        <v>180</v>
      </c>
      <c r="E44" s="236" t="s">
        <v>181</v>
      </c>
      <c r="F44" s="234">
        <v>18</v>
      </c>
      <c r="G44" s="234" t="s">
        <v>182</v>
      </c>
      <c r="H44" s="228">
        <v>43012</v>
      </c>
      <c r="I44" s="320" t="s">
        <v>615</v>
      </c>
      <c r="J44" s="103" t="s">
        <v>183</v>
      </c>
      <c r="K44" s="102" t="s">
        <v>152</v>
      </c>
      <c r="L44" s="102" t="s">
        <v>112</v>
      </c>
      <c r="M44" s="221">
        <v>94</v>
      </c>
      <c r="N44" s="219">
        <v>494928.67000000004</v>
      </c>
      <c r="O44" s="219">
        <f>N44*P44</f>
        <v>420689.36950000003</v>
      </c>
      <c r="P44" s="217">
        <v>0.85</v>
      </c>
      <c r="Q44" s="219">
        <f>N44*R44</f>
        <v>64340.727100000011</v>
      </c>
      <c r="R44" s="217">
        <v>0.13</v>
      </c>
      <c r="S44" s="219">
        <f>N44*T44</f>
        <v>9898.5734000000011</v>
      </c>
      <c r="T44" s="334">
        <v>0.02</v>
      </c>
    </row>
    <row r="45" spans="1:20" ht="34.5" customHeight="1" x14ac:dyDescent="0.25">
      <c r="A45" s="351"/>
      <c r="B45" s="238"/>
      <c r="C45" s="238"/>
      <c r="D45" s="238"/>
      <c r="E45" s="346"/>
      <c r="F45" s="238"/>
      <c r="G45" s="238"/>
      <c r="H45" s="238"/>
      <c r="I45" s="347"/>
      <c r="J45" s="103" t="s">
        <v>184</v>
      </c>
      <c r="K45" s="102" t="s">
        <v>152</v>
      </c>
      <c r="L45" s="102" t="s">
        <v>112</v>
      </c>
      <c r="M45" s="274"/>
      <c r="N45" s="270"/>
      <c r="O45" s="270"/>
      <c r="P45" s="269"/>
      <c r="Q45" s="270"/>
      <c r="R45" s="269"/>
      <c r="S45" s="270"/>
      <c r="T45" s="336"/>
    </row>
    <row r="46" spans="1:20" ht="49.5" customHeight="1" x14ac:dyDescent="0.25">
      <c r="A46" s="350"/>
      <c r="B46" s="235"/>
      <c r="C46" s="235"/>
      <c r="D46" s="235"/>
      <c r="E46" s="237"/>
      <c r="F46" s="235"/>
      <c r="G46" s="235"/>
      <c r="H46" s="235"/>
      <c r="I46" s="348"/>
      <c r="J46" s="103" t="s">
        <v>185</v>
      </c>
      <c r="K46" s="102" t="s">
        <v>128</v>
      </c>
      <c r="L46" s="102" t="s">
        <v>90</v>
      </c>
      <c r="M46" s="222"/>
      <c r="N46" s="220"/>
      <c r="O46" s="220"/>
      <c r="P46" s="218"/>
      <c r="Q46" s="220"/>
      <c r="R46" s="218"/>
      <c r="S46" s="220"/>
      <c r="T46" s="335"/>
    </row>
    <row r="47" spans="1:20" ht="49.5" customHeight="1" x14ac:dyDescent="0.25">
      <c r="A47" s="344">
        <v>16</v>
      </c>
      <c r="B47" s="224" t="s">
        <v>320</v>
      </c>
      <c r="C47" s="234" t="s">
        <v>1115</v>
      </c>
      <c r="D47" s="224" t="s">
        <v>321</v>
      </c>
      <c r="E47" s="258" t="s">
        <v>324</v>
      </c>
      <c r="F47" s="224">
        <v>28</v>
      </c>
      <c r="G47" s="224" t="s">
        <v>322</v>
      </c>
      <c r="H47" s="224" t="s">
        <v>1088</v>
      </c>
      <c r="I47" s="234" t="s">
        <v>616</v>
      </c>
      <c r="J47" s="48" t="s">
        <v>323</v>
      </c>
      <c r="K47" s="65" t="s">
        <v>152</v>
      </c>
      <c r="L47" s="65" t="s">
        <v>64</v>
      </c>
      <c r="M47" s="345">
        <v>94</v>
      </c>
      <c r="N47" s="338">
        <v>5836225.8200000003</v>
      </c>
      <c r="O47" s="338">
        <v>4960791.9400000004</v>
      </c>
      <c r="P47" s="339">
        <v>0.85</v>
      </c>
      <c r="Q47" s="338">
        <v>758709.35</v>
      </c>
      <c r="R47" s="339">
        <v>0.13</v>
      </c>
      <c r="S47" s="338">
        <v>116724.53</v>
      </c>
      <c r="T47" s="337">
        <v>0.02</v>
      </c>
    </row>
    <row r="48" spans="1:20" ht="49.5" customHeight="1" x14ac:dyDescent="0.25">
      <c r="A48" s="344"/>
      <c r="B48" s="224"/>
      <c r="C48" s="235"/>
      <c r="D48" s="224"/>
      <c r="E48" s="258"/>
      <c r="F48" s="224"/>
      <c r="G48" s="224"/>
      <c r="H48" s="224"/>
      <c r="I48" s="235"/>
      <c r="J48" s="48" t="s">
        <v>282</v>
      </c>
      <c r="K48" s="65" t="s">
        <v>128</v>
      </c>
      <c r="L48" s="65" t="s">
        <v>285</v>
      </c>
      <c r="M48" s="345"/>
      <c r="N48" s="338"/>
      <c r="O48" s="338"/>
      <c r="P48" s="339"/>
      <c r="Q48" s="338"/>
      <c r="R48" s="339"/>
      <c r="S48" s="338"/>
      <c r="T48" s="337"/>
    </row>
    <row r="49" spans="1:20" ht="49.5" customHeight="1" x14ac:dyDescent="0.25">
      <c r="A49" s="344">
        <v>17</v>
      </c>
      <c r="B49" s="224" t="s">
        <v>509</v>
      </c>
      <c r="C49" s="234" t="s">
        <v>1116</v>
      </c>
      <c r="D49" s="224" t="s">
        <v>510</v>
      </c>
      <c r="E49" s="258" t="s">
        <v>516</v>
      </c>
      <c r="F49" s="224">
        <v>55</v>
      </c>
      <c r="G49" s="224" t="s">
        <v>511</v>
      </c>
      <c r="H49" s="223">
        <v>44549</v>
      </c>
      <c r="I49" s="234" t="s">
        <v>616</v>
      </c>
      <c r="J49" s="48" t="s">
        <v>512</v>
      </c>
      <c r="K49" s="65" t="s">
        <v>128</v>
      </c>
      <c r="L49" s="65" t="s">
        <v>90</v>
      </c>
      <c r="M49" s="221">
        <v>94</v>
      </c>
      <c r="N49" s="219">
        <v>3202768.49</v>
      </c>
      <c r="O49" s="219">
        <v>2722353.22</v>
      </c>
      <c r="P49" s="217">
        <v>0.85</v>
      </c>
      <c r="Q49" s="219">
        <v>416359.9</v>
      </c>
      <c r="R49" s="217">
        <v>0.13</v>
      </c>
      <c r="S49" s="219">
        <v>64055.37</v>
      </c>
      <c r="T49" s="334">
        <v>0.02</v>
      </c>
    </row>
    <row r="50" spans="1:20" ht="49.5" customHeight="1" x14ac:dyDescent="0.25">
      <c r="A50" s="344"/>
      <c r="B50" s="224"/>
      <c r="C50" s="238"/>
      <c r="D50" s="224"/>
      <c r="E50" s="258"/>
      <c r="F50" s="224"/>
      <c r="G50" s="224"/>
      <c r="H50" s="224"/>
      <c r="I50" s="238"/>
      <c r="J50" s="48" t="s">
        <v>513</v>
      </c>
      <c r="K50" s="65" t="s">
        <v>152</v>
      </c>
      <c r="L50" s="65" t="s">
        <v>88</v>
      </c>
      <c r="M50" s="274"/>
      <c r="N50" s="270"/>
      <c r="O50" s="270"/>
      <c r="P50" s="269"/>
      <c r="Q50" s="270"/>
      <c r="R50" s="269"/>
      <c r="S50" s="270"/>
      <c r="T50" s="336"/>
    </row>
    <row r="51" spans="1:20" ht="49.5" customHeight="1" x14ac:dyDescent="0.25">
      <c r="A51" s="344"/>
      <c r="B51" s="224"/>
      <c r="C51" s="238"/>
      <c r="D51" s="224"/>
      <c r="E51" s="258"/>
      <c r="F51" s="224"/>
      <c r="G51" s="224"/>
      <c r="H51" s="224"/>
      <c r="I51" s="238"/>
      <c r="J51" s="48" t="s">
        <v>514</v>
      </c>
      <c r="K51" s="65" t="s">
        <v>128</v>
      </c>
      <c r="L51" s="65" t="s">
        <v>90</v>
      </c>
      <c r="M51" s="274"/>
      <c r="N51" s="270"/>
      <c r="O51" s="270"/>
      <c r="P51" s="269"/>
      <c r="Q51" s="270"/>
      <c r="R51" s="269"/>
      <c r="S51" s="270"/>
      <c r="T51" s="336"/>
    </row>
    <row r="52" spans="1:20" ht="49.5" customHeight="1" x14ac:dyDescent="0.25">
      <c r="A52" s="344"/>
      <c r="B52" s="224"/>
      <c r="C52" s="235"/>
      <c r="D52" s="224"/>
      <c r="E52" s="258"/>
      <c r="F52" s="224"/>
      <c r="G52" s="224"/>
      <c r="H52" s="224"/>
      <c r="I52" s="235"/>
      <c r="J52" s="48" t="s">
        <v>515</v>
      </c>
      <c r="K52" s="65" t="s">
        <v>152</v>
      </c>
      <c r="L52" s="65" t="s">
        <v>88</v>
      </c>
      <c r="M52" s="222"/>
      <c r="N52" s="220"/>
      <c r="O52" s="220"/>
      <c r="P52" s="218"/>
      <c r="Q52" s="220"/>
      <c r="R52" s="218"/>
      <c r="S52" s="220"/>
      <c r="T52" s="335"/>
    </row>
    <row r="53" spans="1:20" ht="49.5" customHeight="1" x14ac:dyDescent="0.25">
      <c r="A53" s="344">
        <v>18</v>
      </c>
      <c r="B53" s="224" t="s">
        <v>552</v>
      </c>
      <c r="C53" s="234" t="s">
        <v>1117</v>
      </c>
      <c r="D53" s="224" t="s">
        <v>553</v>
      </c>
      <c r="E53" s="258" t="s">
        <v>554</v>
      </c>
      <c r="F53" s="224">
        <v>24</v>
      </c>
      <c r="G53" s="224" t="s">
        <v>548</v>
      </c>
      <c r="H53" s="224" t="s">
        <v>549</v>
      </c>
      <c r="I53" s="234" t="s">
        <v>615</v>
      </c>
      <c r="J53" s="48" t="s">
        <v>550</v>
      </c>
      <c r="K53" s="65" t="s">
        <v>152</v>
      </c>
      <c r="L53" s="65" t="s">
        <v>74</v>
      </c>
      <c r="M53" s="221">
        <v>94</v>
      </c>
      <c r="N53" s="219">
        <v>363565.7</v>
      </c>
      <c r="O53" s="219">
        <v>309030.84999999998</v>
      </c>
      <c r="P53" s="217">
        <v>0.85</v>
      </c>
      <c r="Q53" s="219">
        <v>47263.54</v>
      </c>
      <c r="R53" s="217">
        <v>0.13</v>
      </c>
      <c r="S53" s="219">
        <v>7271.31</v>
      </c>
      <c r="T53" s="334">
        <v>0.02</v>
      </c>
    </row>
    <row r="54" spans="1:20" ht="49.5" customHeight="1" x14ac:dyDescent="0.25">
      <c r="A54" s="344"/>
      <c r="B54" s="224"/>
      <c r="C54" s="235"/>
      <c r="D54" s="224"/>
      <c r="E54" s="258"/>
      <c r="F54" s="224"/>
      <c r="G54" s="224"/>
      <c r="H54" s="224"/>
      <c r="I54" s="235"/>
      <c r="J54" s="48" t="s">
        <v>551</v>
      </c>
      <c r="K54" s="65" t="s">
        <v>128</v>
      </c>
      <c r="L54" s="65" t="s">
        <v>67</v>
      </c>
      <c r="M54" s="222"/>
      <c r="N54" s="220"/>
      <c r="O54" s="220"/>
      <c r="P54" s="218"/>
      <c r="Q54" s="220"/>
      <c r="R54" s="218"/>
      <c r="S54" s="220"/>
      <c r="T54" s="335"/>
    </row>
    <row r="55" spans="1:20" ht="49.5" customHeight="1" x14ac:dyDescent="0.25">
      <c r="A55" s="344">
        <v>19</v>
      </c>
      <c r="B55" s="234" t="s">
        <v>566</v>
      </c>
      <c r="C55" s="234" t="s">
        <v>1118</v>
      </c>
      <c r="D55" s="234" t="s">
        <v>568</v>
      </c>
      <c r="E55" s="258" t="s">
        <v>578</v>
      </c>
      <c r="F55" s="224">
        <v>24</v>
      </c>
      <c r="G55" s="224" t="s">
        <v>570</v>
      </c>
      <c r="H55" s="224" t="s">
        <v>572</v>
      </c>
      <c r="I55" s="234" t="s">
        <v>615</v>
      </c>
      <c r="J55" s="48" t="s">
        <v>573</v>
      </c>
      <c r="K55" s="65" t="s">
        <v>152</v>
      </c>
      <c r="L55" s="65" t="s">
        <v>126</v>
      </c>
      <c r="M55" s="221">
        <v>85</v>
      </c>
      <c r="N55" s="219">
        <v>601996.28</v>
      </c>
      <c r="O55" s="219">
        <v>511696.84</v>
      </c>
      <c r="P55" s="217">
        <v>0.85</v>
      </c>
      <c r="Q55" s="219">
        <v>78259.509999999995</v>
      </c>
      <c r="R55" s="217">
        <v>0.13</v>
      </c>
      <c r="S55" s="219">
        <v>12039.93</v>
      </c>
      <c r="T55" s="334">
        <v>0.02</v>
      </c>
    </row>
    <row r="56" spans="1:20" ht="49.5" customHeight="1" x14ac:dyDescent="0.25">
      <c r="A56" s="344"/>
      <c r="B56" s="238"/>
      <c r="C56" s="238"/>
      <c r="D56" s="238"/>
      <c r="E56" s="258"/>
      <c r="F56" s="224"/>
      <c r="G56" s="224"/>
      <c r="H56" s="224"/>
      <c r="I56" s="238"/>
      <c r="J56" s="48" t="s">
        <v>574</v>
      </c>
      <c r="K56" s="65" t="s">
        <v>128</v>
      </c>
      <c r="L56" s="65" t="s">
        <v>67</v>
      </c>
      <c r="M56" s="274"/>
      <c r="N56" s="270"/>
      <c r="O56" s="270"/>
      <c r="P56" s="269"/>
      <c r="Q56" s="270"/>
      <c r="R56" s="269"/>
      <c r="S56" s="270"/>
      <c r="T56" s="336"/>
    </row>
    <row r="57" spans="1:20" ht="49.5" customHeight="1" x14ac:dyDescent="0.25">
      <c r="A57" s="344"/>
      <c r="B57" s="235"/>
      <c r="C57" s="235"/>
      <c r="D57" s="235"/>
      <c r="E57" s="258"/>
      <c r="F57" s="224"/>
      <c r="G57" s="224"/>
      <c r="H57" s="224"/>
      <c r="I57" s="235"/>
      <c r="J57" s="48" t="s">
        <v>575</v>
      </c>
      <c r="K57" s="65" t="s">
        <v>152</v>
      </c>
      <c r="L57" s="65" t="s">
        <v>74</v>
      </c>
      <c r="M57" s="222"/>
      <c r="N57" s="220"/>
      <c r="O57" s="220"/>
      <c r="P57" s="218"/>
      <c r="Q57" s="220"/>
      <c r="R57" s="218"/>
      <c r="S57" s="220"/>
      <c r="T57" s="335"/>
    </row>
    <row r="58" spans="1:20" ht="139.94999999999999" customHeight="1" x14ac:dyDescent="0.25">
      <c r="A58" s="344">
        <v>20</v>
      </c>
      <c r="B58" s="234" t="s">
        <v>567</v>
      </c>
      <c r="C58" s="234" t="s">
        <v>1119</v>
      </c>
      <c r="D58" s="234" t="s">
        <v>569</v>
      </c>
      <c r="E58" s="225" t="s">
        <v>579</v>
      </c>
      <c r="F58" s="224">
        <v>21</v>
      </c>
      <c r="G58" s="224" t="s">
        <v>570</v>
      </c>
      <c r="H58" s="224" t="s">
        <v>571</v>
      </c>
      <c r="I58" s="234" t="s">
        <v>615</v>
      </c>
      <c r="J58" s="48" t="s">
        <v>576</v>
      </c>
      <c r="K58" s="65" t="s">
        <v>152</v>
      </c>
      <c r="L58" s="65" t="s">
        <v>164</v>
      </c>
      <c r="M58" s="221">
        <v>94</v>
      </c>
      <c r="N58" s="219">
        <v>927792.47</v>
      </c>
      <c r="O58" s="219">
        <v>788623.6</v>
      </c>
      <c r="P58" s="217">
        <v>0.85</v>
      </c>
      <c r="Q58" s="219">
        <v>120613.02</v>
      </c>
      <c r="R58" s="217">
        <v>0.13</v>
      </c>
      <c r="S58" s="219">
        <v>18555.849999999999</v>
      </c>
      <c r="T58" s="334">
        <v>0.02</v>
      </c>
    </row>
    <row r="59" spans="1:20" ht="139.94999999999999" customHeight="1" x14ac:dyDescent="0.25">
      <c r="A59" s="344"/>
      <c r="B59" s="235"/>
      <c r="C59" s="235"/>
      <c r="D59" s="235"/>
      <c r="E59" s="258"/>
      <c r="F59" s="224"/>
      <c r="G59" s="224"/>
      <c r="H59" s="224"/>
      <c r="I59" s="235"/>
      <c r="J59" s="48" t="s">
        <v>577</v>
      </c>
      <c r="K59" s="65" t="s">
        <v>128</v>
      </c>
      <c r="L59" s="65" t="s">
        <v>103</v>
      </c>
      <c r="M59" s="222"/>
      <c r="N59" s="220"/>
      <c r="O59" s="220"/>
      <c r="P59" s="218"/>
      <c r="Q59" s="220"/>
      <c r="R59" s="218"/>
      <c r="S59" s="220"/>
      <c r="T59" s="335"/>
    </row>
    <row r="60" spans="1:20" ht="61.2" customHeight="1" x14ac:dyDescent="0.25">
      <c r="A60" s="331">
        <v>21</v>
      </c>
      <c r="B60" s="234" t="s">
        <v>233</v>
      </c>
      <c r="C60" s="234" t="s">
        <v>717</v>
      </c>
      <c r="D60" s="234" t="s">
        <v>718</v>
      </c>
      <c r="E60" s="280" t="s">
        <v>722</v>
      </c>
      <c r="F60" s="234">
        <v>30</v>
      </c>
      <c r="G60" s="234" t="s">
        <v>719</v>
      </c>
      <c r="H60" s="228">
        <v>44193</v>
      </c>
      <c r="I60" s="234" t="s">
        <v>616</v>
      </c>
      <c r="J60" s="48" t="s">
        <v>720</v>
      </c>
      <c r="K60" s="116" t="s">
        <v>128</v>
      </c>
      <c r="L60" s="116" t="s">
        <v>110</v>
      </c>
      <c r="M60" s="221">
        <v>91</v>
      </c>
      <c r="N60" s="219">
        <v>396912.08</v>
      </c>
      <c r="O60" s="219">
        <v>337375.25</v>
      </c>
      <c r="P60" s="217">
        <v>0.85</v>
      </c>
      <c r="Q60" s="219">
        <v>51594.62</v>
      </c>
      <c r="R60" s="217">
        <v>0.13</v>
      </c>
      <c r="S60" s="219">
        <v>7942.21</v>
      </c>
      <c r="T60" s="334">
        <v>0.02</v>
      </c>
    </row>
    <row r="61" spans="1:20" ht="61.2" customHeight="1" x14ac:dyDescent="0.25">
      <c r="A61" s="354"/>
      <c r="B61" s="238"/>
      <c r="C61" s="238"/>
      <c r="D61" s="238"/>
      <c r="E61" s="346"/>
      <c r="F61" s="238"/>
      <c r="G61" s="238"/>
      <c r="H61" s="238"/>
      <c r="I61" s="238"/>
      <c r="J61" s="48" t="s">
        <v>107</v>
      </c>
      <c r="K61" s="116" t="s">
        <v>152</v>
      </c>
      <c r="L61" s="116" t="s">
        <v>108</v>
      </c>
      <c r="M61" s="274"/>
      <c r="N61" s="270"/>
      <c r="O61" s="270"/>
      <c r="P61" s="269"/>
      <c r="Q61" s="270"/>
      <c r="R61" s="269"/>
      <c r="S61" s="270"/>
      <c r="T61" s="336"/>
    </row>
    <row r="62" spans="1:20" ht="67.2" customHeight="1" x14ac:dyDescent="0.25">
      <c r="A62" s="332"/>
      <c r="B62" s="235"/>
      <c r="C62" s="235"/>
      <c r="D62" s="235"/>
      <c r="E62" s="237"/>
      <c r="F62" s="235"/>
      <c r="G62" s="235"/>
      <c r="H62" s="235"/>
      <c r="I62" s="235"/>
      <c r="J62" s="48" t="s">
        <v>721</v>
      </c>
      <c r="K62" s="116" t="s">
        <v>152</v>
      </c>
      <c r="L62" s="116" t="s">
        <v>112</v>
      </c>
      <c r="M62" s="222"/>
      <c r="N62" s="220"/>
      <c r="O62" s="220"/>
      <c r="P62" s="218"/>
      <c r="Q62" s="220"/>
      <c r="R62" s="218"/>
      <c r="S62" s="220"/>
      <c r="T62" s="335"/>
    </row>
    <row r="63" spans="1:20" ht="61.2" customHeight="1" x14ac:dyDescent="0.25">
      <c r="A63" s="331">
        <v>22</v>
      </c>
      <c r="B63" s="234" t="s">
        <v>233</v>
      </c>
      <c r="C63" s="234" t="s">
        <v>730</v>
      </c>
      <c r="D63" s="234" t="s">
        <v>731</v>
      </c>
      <c r="E63" s="280" t="s">
        <v>733</v>
      </c>
      <c r="F63" s="234">
        <v>15</v>
      </c>
      <c r="G63" s="234" t="s">
        <v>732</v>
      </c>
      <c r="H63" s="234" t="s">
        <v>1226</v>
      </c>
      <c r="I63" s="234" t="s">
        <v>615</v>
      </c>
      <c r="J63" s="48" t="s">
        <v>363</v>
      </c>
      <c r="K63" s="127" t="s">
        <v>152</v>
      </c>
      <c r="L63" s="127" t="s">
        <v>112</v>
      </c>
      <c r="M63" s="221">
        <v>91</v>
      </c>
      <c r="N63" s="219">
        <v>421888.15</v>
      </c>
      <c r="O63" s="219">
        <v>358604.92</v>
      </c>
      <c r="P63" s="217">
        <v>0.85</v>
      </c>
      <c r="Q63" s="219">
        <v>54841.26</v>
      </c>
      <c r="R63" s="217">
        <v>0.13</v>
      </c>
      <c r="S63" s="219">
        <v>8441.9699999999993</v>
      </c>
      <c r="T63" s="334">
        <v>0.02</v>
      </c>
    </row>
    <row r="64" spans="1:20" ht="61.2" customHeight="1" x14ac:dyDescent="0.25">
      <c r="A64" s="332"/>
      <c r="B64" s="235"/>
      <c r="C64" s="235"/>
      <c r="D64" s="235"/>
      <c r="E64" s="276"/>
      <c r="F64" s="235"/>
      <c r="G64" s="235"/>
      <c r="H64" s="235"/>
      <c r="I64" s="235"/>
      <c r="J64" s="48" t="s">
        <v>364</v>
      </c>
      <c r="K64" s="127" t="s">
        <v>128</v>
      </c>
      <c r="L64" s="127" t="s">
        <v>110</v>
      </c>
      <c r="M64" s="222"/>
      <c r="N64" s="220"/>
      <c r="O64" s="220"/>
      <c r="P64" s="218"/>
      <c r="Q64" s="220"/>
      <c r="R64" s="218"/>
      <c r="S64" s="220"/>
      <c r="T64" s="335"/>
    </row>
    <row r="65" spans="1:20" ht="43.95" customHeight="1" x14ac:dyDescent="0.25">
      <c r="A65" s="333">
        <v>23</v>
      </c>
      <c r="B65" s="224" t="s">
        <v>233</v>
      </c>
      <c r="C65" s="234" t="s">
        <v>741</v>
      </c>
      <c r="D65" s="224" t="s">
        <v>742</v>
      </c>
      <c r="E65" s="225" t="s">
        <v>747</v>
      </c>
      <c r="F65" s="224">
        <v>12</v>
      </c>
      <c r="G65" s="224" t="s">
        <v>743</v>
      </c>
      <c r="H65" s="224" t="s">
        <v>744</v>
      </c>
      <c r="I65" s="224" t="s">
        <v>615</v>
      </c>
      <c r="J65" s="48" t="s">
        <v>745</v>
      </c>
      <c r="K65" s="131" t="s">
        <v>152</v>
      </c>
      <c r="L65" s="131" t="s">
        <v>74</v>
      </c>
      <c r="M65" s="221">
        <v>94</v>
      </c>
      <c r="N65" s="219">
        <v>173902.36</v>
      </c>
      <c r="O65" s="219">
        <v>147817</v>
      </c>
      <c r="P65" s="217">
        <v>0.85</v>
      </c>
      <c r="Q65" s="219">
        <v>22605.58</v>
      </c>
      <c r="R65" s="217">
        <v>0.13</v>
      </c>
      <c r="S65" s="219">
        <v>3479.78</v>
      </c>
      <c r="T65" s="334">
        <v>0.02</v>
      </c>
    </row>
    <row r="66" spans="1:20" ht="43.95" customHeight="1" x14ac:dyDescent="0.25">
      <c r="A66" s="333"/>
      <c r="B66" s="224"/>
      <c r="C66" s="235"/>
      <c r="D66" s="224"/>
      <c r="E66" s="225"/>
      <c r="F66" s="224"/>
      <c r="G66" s="224"/>
      <c r="H66" s="224"/>
      <c r="I66" s="224"/>
      <c r="J66" s="48" t="s">
        <v>746</v>
      </c>
      <c r="K66" s="131" t="s">
        <v>128</v>
      </c>
      <c r="L66" s="131" t="s">
        <v>67</v>
      </c>
      <c r="M66" s="222"/>
      <c r="N66" s="220"/>
      <c r="O66" s="220"/>
      <c r="P66" s="218"/>
      <c r="Q66" s="220"/>
      <c r="R66" s="218"/>
      <c r="S66" s="220"/>
      <c r="T66" s="335"/>
    </row>
    <row r="67" spans="1:20" ht="28.8" x14ac:dyDescent="0.25">
      <c r="A67" s="224">
        <v>24</v>
      </c>
      <c r="B67" s="224" t="s">
        <v>233</v>
      </c>
      <c r="C67" s="234" t="s">
        <v>748</v>
      </c>
      <c r="D67" s="224" t="s">
        <v>749</v>
      </c>
      <c r="E67" s="225" t="s">
        <v>754</v>
      </c>
      <c r="F67" s="224">
        <v>18</v>
      </c>
      <c r="G67" s="224" t="s">
        <v>750</v>
      </c>
      <c r="H67" s="224" t="s">
        <v>1040</v>
      </c>
      <c r="I67" s="224" t="s">
        <v>615</v>
      </c>
      <c r="J67" s="135" t="s">
        <v>751</v>
      </c>
      <c r="K67" s="134" t="s">
        <v>128</v>
      </c>
      <c r="L67" s="134" t="s">
        <v>103</v>
      </c>
      <c r="M67" s="221">
        <v>91</v>
      </c>
      <c r="N67" s="219">
        <v>498884.65</v>
      </c>
      <c r="O67" s="219">
        <v>424051.94</v>
      </c>
      <c r="P67" s="217">
        <v>0.85</v>
      </c>
      <c r="Q67" s="219">
        <v>64850.04</v>
      </c>
      <c r="R67" s="217">
        <v>0.13</v>
      </c>
      <c r="S67" s="219">
        <v>9982.67</v>
      </c>
      <c r="T67" s="271">
        <v>0.02</v>
      </c>
    </row>
    <row r="68" spans="1:20" ht="14.4" x14ac:dyDescent="0.25">
      <c r="A68" s="224"/>
      <c r="B68" s="224"/>
      <c r="C68" s="238"/>
      <c r="D68" s="224"/>
      <c r="E68" s="225"/>
      <c r="F68" s="224"/>
      <c r="G68" s="224"/>
      <c r="H68" s="224"/>
      <c r="I68" s="224"/>
      <c r="J68" s="135" t="s">
        <v>752</v>
      </c>
      <c r="K68" s="134" t="s">
        <v>152</v>
      </c>
      <c r="L68" s="134" t="s">
        <v>108</v>
      </c>
      <c r="M68" s="274"/>
      <c r="N68" s="270"/>
      <c r="O68" s="270"/>
      <c r="P68" s="269"/>
      <c r="Q68" s="270"/>
      <c r="R68" s="269"/>
      <c r="S68" s="270"/>
      <c r="T68" s="272"/>
    </row>
    <row r="69" spans="1:20" ht="43.2" x14ac:dyDescent="0.25">
      <c r="A69" s="224"/>
      <c r="B69" s="224"/>
      <c r="C69" s="235"/>
      <c r="D69" s="224"/>
      <c r="E69" s="225"/>
      <c r="F69" s="224"/>
      <c r="G69" s="224"/>
      <c r="H69" s="224"/>
      <c r="I69" s="224"/>
      <c r="J69" s="135" t="s">
        <v>753</v>
      </c>
      <c r="K69" s="134" t="s">
        <v>128</v>
      </c>
      <c r="L69" s="134" t="s">
        <v>285</v>
      </c>
      <c r="M69" s="222"/>
      <c r="N69" s="220"/>
      <c r="O69" s="220"/>
      <c r="P69" s="218"/>
      <c r="Q69" s="220"/>
      <c r="R69" s="218"/>
      <c r="S69" s="220"/>
      <c r="T69" s="273"/>
    </row>
    <row r="70" spans="1:20" ht="80.400000000000006" customHeight="1" x14ac:dyDescent="0.25">
      <c r="A70" s="224">
        <v>25</v>
      </c>
      <c r="B70" s="224" t="s">
        <v>233</v>
      </c>
      <c r="C70" s="234" t="s">
        <v>763</v>
      </c>
      <c r="D70" s="243" t="s">
        <v>764</v>
      </c>
      <c r="E70" s="225" t="s">
        <v>769</v>
      </c>
      <c r="F70" s="224">
        <v>36</v>
      </c>
      <c r="G70" s="224" t="s">
        <v>765</v>
      </c>
      <c r="H70" s="224" t="s">
        <v>766</v>
      </c>
      <c r="I70" s="224" t="s">
        <v>616</v>
      </c>
      <c r="J70" s="138" t="s">
        <v>767</v>
      </c>
      <c r="K70" s="137" t="s">
        <v>152</v>
      </c>
      <c r="L70" s="137" t="s">
        <v>88</v>
      </c>
      <c r="M70" s="221">
        <v>91</v>
      </c>
      <c r="N70" s="219">
        <v>1494037.66</v>
      </c>
      <c r="O70" s="219">
        <v>1269932</v>
      </c>
      <c r="P70" s="217">
        <v>0.85</v>
      </c>
      <c r="Q70" s="219">
        <v>194209.98</v>
      </c>
      <c r="R70" s="217">
        <v>0.13</v>
      </c>
      <c r="S70" s="219">
        <v>29895.68</v>
      </c>
      <c r="T70" s="271">
        <v>0.02</v>
      </c>
    </row>
    <row r="71" spans="1:20" ht="94.2" customHeight="1" x14ac:dyDescent="0.25">
      <c r="A71" s="224"/>
      <c r="B71" s="224"/>
      <c r="C71" s="235"/>
      <c r="D71" s="243"/>
      <c r="E71" s="225"/>
      <c r="F71" s="224"/>
      <c r="G71" s="224"/>
      <c r="H71" s="224"/>
      <c r="I71" s="224"/>
      <c r="J71" s="138" t="s">
        <v>768</v>
      </c>
      <c r="K71" s="137" t="s">
        <v>128</v>
      </c>
      <c r="L71" s="137" t="s">
        <v>90</v>
      </c>
      <c r="M71" s="222"/>
      <c r="N71" s="220"/>
      <c r="O71" s="220"/>
      <c r="P71" s="218"/>
      <c r="Q71" s="220"/>
      <c r="R71" s="218"/>
      <c r="S71" s="220"/>
      <c r="T71" s="273"/>
    </row>
    <row r="72" spans="1:20" ht="72.599999999999994" customHeight="1" x14ac:dyDescent="0.25">
      <c r="A72" s="234">
        <v>26</v>
      </c>
      <c r="B72" s="234" t="s">
        <v>233</v>
      </c>
      <c r="C72" s="234" t="s">
        <v>778</v>
      </c>
      <c r="D72" s="234" t="s">
        <v>779</v>
      </c>
      <c r="E72" s="280" t="s">
        <v>783</v>
      </c>
      <c r="F72" s="234">
        <v>18</v>
      </c>
      <c r="G72" s="234" t="s">
        <v>780</v>
      </c>
      <c r="H72" s="234" t="s">
        <v>781</v>
      </c>
      <c r="I72" s="234" t="s">
        <v>615</v>
      </c>
      <c r="J72" s="144" t="s">
        <v>378</v>
      </c>
      <c r="K72" s="143" t="s">
        <v>128</v>
      </c>
      <c r="L72" s="143" t="s">
        <v>67</v>
      </c>
      <c r="M72" s="221">
        <v>91</v>
      </c>
      <c r="N72" s="219">
        <v>465066.26</v>
      </c>
      <c r="O72" s="219">
        <v>395306.31</v>
      </c>
      <c r="P72" s="217">
        <v>0.85</v>
      </c>
      <c r="Q72" s="219">
        <v>60453.98</v>
      </c>
      <c r="R72" s="217">
        <v>0.13</v>
      </c>
      <c r="S72" s="219">
        <v>9305.9699999999993</v>
      </c>
      <c r="T72" s="217">
        <v>0.02</v>
      </c>
    </row>
    <row r="73" spans="1:20" ht="72.599999999999994" customHeight="1" x14ac:dyDescent="0.25">
      <c r="A73" s="235"/>
      <c r="B73" s="235"/>
      <c r="C73" s="235"/>
      <c r="D73" s="235"/>
      <c r="E73" s="276"/>
      <c r="F73" s="235"/>
      <c r="G73" s="235"/>
      <c r="H73" s="235"/>
      <c r="I73" s="235"/>
      <c r="J73" s="144" t="s">
        <v>782</v>
      </c>
      <c r="K73" s="143" t="s">
        <v>152</v>
      </c>
      <c r="L73" s="143" t="s">
        <v>64</v>
      </c>
      <c r="M73" s="222"/>
      <c r="N73" s="220"/>
      <c r="O73" s="220"/>
      <c r="P73" s="218"/>
      <c r="Q73" s="220"/>
      <c r="R73" s="218"/>
      <c r="S73" s="220"/>
      <c r="T73" s="218"/>
    </row>
    <row r="74" spans="1:20" ht="38.4" customHeight="1" x14ac:dyDescent="0.25">
      <c r="A74" s="224">
        <v>27</v>
      </c>
      <c r="B74" s="234" t="s">
        <v>233</v>
      </c>
      <c r="C74" s="234" t="s">
        <v>789</v>
      </c>
      <c r="D74" s="234" t="s">
        <v>790</v>
      </c>
      <c r="E74" s="225" t="s">
        <v>792</v>
      </c>
      <c r="F74" s="224">
        <v>36</v>
      </c>
      <c r="G74" s="224" t="s">
        <v>780</v>
      </c>
      <c r="H74" s="224" t="s">
        <v>791</v>
      </c>
      <c r="I74" s="224" t="s">
        <v>616</v>
      </c>
      <c r="J74" s="144" t="s">
        <v>475</v>
      </c>
      <c r="K74" s="143" t="s">
        <v>152</v>
      </c>
      <c r="L74" s="143" t="s">
        <v>112</v>
      </c>
      <c r="M74" s="221">
        <v>91</v>
      </c>
      <c r="N74" s="219">
        <v>1426760.12</v>
      </c>
      <c r="O74" s="219">
        <v>1212746.0900000001</v>
      </c>
      <c r="P74" s="217">
        <v>0.85</v>
      </c>
      <c r="Q74" s="219">
        <v>185464.57</v>
      </c>
      <c r="R74" s="217">
        <v>0.13</v>
      </c>
      <c r="S74" s="219">
        <v>28549.46</v>
      </c>
      <c r="T74" s="328">
        <v>0.02</v>
      </c>
    </row>
    <row r="75" spans="1:20" ht="38.4" customHeight="1" x14ac:dyDescent="0.25">
      <c r="A75" s="224"/>
      <c r="B75" s="235"/>
      <c r="C75" s="235"/>
      <c r="D75" s="235"/>
      <c r="E75" s="225"/>
      <c r="F75" s="224"/>
      <c r="G75" s="224"/>
      <c r="H75" s="224"/>
      <c r="I75" s="224"/>
      <c r="J75" s="144" t="s">
        <v>476</v>
      </c>
      <c r="K75" s="143" t="s">
        <v>128</v>
      </c>
      <c r="L75" s="143" t="s">
        <v>261</v>
      </c>
      <c r="M75" s="222"/>
      <c r="N75" s="220"/>
      <c r="O75" s="220"/>
      <c r="P75" s="218"/>
      <c r="Q75" s="220"/>
      <c r="R75" s="218"/>
      <c r="S75" s="220"/>
      <c r="T75" s="330"/>
    </row>
    <row r="76" spans="1:20" ht="43.2" customHeight="1" x14ac:dyDescent="0.25">
      <c r="A76" s="224">
        <v>28</v>
      </c>
      <c r="B76" s="234" t="s">
        <v>233</v>
      </c>
      <c r="C76" s="234" t="s">
        <v>793</v>
      </c>
      <c r="D76" s="234" t="s">
        <v>794</v>
      </c>
      <c r="E76" s="225" t="s">
        <v>799</v>
      </c>
      <c r="F76" s="224">
        <v>27</v>
      </c>
      <c r="G76" s="224" t="s">
        <v>795</v>
      </c>
      <c r="H76" s="223">
        <v>44135</v>
      </c>
      <c r="I76" s="224" t="s">
        <v>616</v>
      </c>
      <c r="J76" s="144" t="s">
        <v>797</v>
      </c>
      <c r="K76" s="143" t="s">
        <v>152</v>
      </c>
      <c r="L76" s="143" t="s">
        <v>74</v>
      </c>
      <c r="M76" s="221">
        <v>91</v>
      </c>
      <c r="N76" s="219">
        <v>497763.43</v>
      </c>
      <c r="O76" s="219">
        <v>423098.9</v>
      </c>
      <c r="P76" s="217">
        <v>0.85</v>
      </c>
      <c r="Q76" s="219">
        <v>64704.29</v>
      </c>
      <c r="R76" s="217">
        <v>0.13</v>
      </c>
      <c r="S76" s="219">
        <v>9960.24</v>
      </c>
      <c r="T76" s="328">
        <v>0.02</v>
      </c>
    </row>
    <row r="77" spans="1:20" ht="56.4" customHeight="1" x14ac:dyDescent="0.25">
      <c r="A77" s="224"/>
      <c r="B77" s="238"/>
      <c r="C77" s="238"/>
      <c r="D77" s="238"/>
      <c r="E77" s="225"/>
      <c r="F77" s="224"/>
      <c r="G77" s="224"/>
      <c r="H77" s="224"/>
      <c r="I77" s="224"/>
      <c r="J77" s="144" t="s">
        <v>444</v>
      </c>
      <c r="K77" s="143" t="s">
        <v>128</v>
      </c>
      <c r="L77" s="143" t="s">
        <v>67</v>
      </c>
      <c r="M77" s="274"/>
      <c r="N77" s="270"/>
      <c r="O77" s="270"/>
      <c r="P77" s="269"/>
      <c r="Q77" s="270"/>
      <c r="R77" s="269"/>
      <c r="S77" s="270"/>
      <c r="T77" s="329"/>
    </row>
    <row r="78" spans="1:20" ht="27.6" customHeight="1" x14ac:dyDescent="0.25">
      <c r="A78" s="224"/>
      <c r="B78" s="235"/>
      <c r="C78" s="235"/>
      <c r="D78" s="235"/>
      <c r="E78" s="225"/>
      <c r="F78" s="224"/>
      <c r="G78" s="224"/>
      <c r="H78" s="224"/>
      <c r="I78" s="224"/>
      <c r="J78" s="144" t="s">
        <v>798</v>
      </c>
      <c r="K78" s="143" t="s">
        <v>152</v>
      </c>
      <c r="L78" s="143" t="s">
        <v>74</v>
      </c>
      <c r="M78" s="222"/>
      <c r="N78" s="220"/>
      <c r="O78" s="220"/>
      <c r="P78" s="218"/>
      <c r="Q78" s="220"/>
      <c r="R78" s="218"/>
      <c r="S78" s="220"/>
      <c r="T78" s="330"/>
    </row>
    <row r="79" spans="1:20" ht="57.6" x14ac:dyDescent="0.25">
      <c r="A79" s="224">
        <v>29</v>
      </c>
      <c r="B79" s="234" t="s">
        <v>233</v>
      </c>
      <c r="C79" s="234" t="s">
        <v>800</v>
      </c>
      <c r="D79" s="234" t="s">
        <v>801</v>
      </c>
      <c r="E79" s="225" t="s">
        <v>802</v>
      </c>
      <c r="F79" s="224">
        <v>27</v>
      </c>
      <c r="G79" s="224" t="s">
        <v>795</v>
      </c>
      <c r="H79" s="223">
        <v>44135</v>
      </c>
      <c r="I79" s="224" t="s">
        <v>616</v>
      </c>
      <c r="J79" s="144" t="s">
        <v>132</v>
      </c>
      <c r="K79" s="143" t="s">
        <v>152</v>
      </c>
      <c r="L79" s="143" t="s">
        <v>74</v>
      </c>
      <c r="M79" s="221">
        <v>94</v>
      </c>
      <c r="N79" s="219">
        <v>499921.16</v>
      </c>
      <c r="O79" s="219">
        <v>424932.97</v>
      </c>
      <c r="P79" s="217">
        <v>0.85</v>
      </c>
      <c r="Q79" s="219">
        <v>64984.77</v>
      </c>
      <c r="R79" s="217">
        <v>0.13</v>
      </c>
      <c r="S79" s="219">
        <v>10003.42</v>
      </c>
      <c r="T79" s="217">
        <v>0.02</v>
      </c>
    </row>
    <row r="80" spans="1:20" ht="57.6" x14ac:dyDescent="0.25">
      <c r="A80" s="224"/>
      <c r="B80" s="235"/>
      <c r="C80" s="235"/>
      <c r="D80" s="235"/>
      <c r="E80" s="225"/>
      <c r="F80" s="224"/>
      <c r="G80" s="224"/>
      <c r="H80" s="224"/>
      <c r="I80" s="224"/>
      <c r="J80" s="144" t="s">
        <v>444</v>
      </c>
      <c r="K80" s="143" t="s">
        <v>128</v>
      </c>
      <c r="L80" s="143" t="s">
        <v>67</v>
      </c>
      <c r="M80" s="222"/>
      <c r="N80" s="220"/>
      <c r="O80" s="220"/>
      <c r="P80" s="218"/>
      <c r="Q80" s="220"/>
      <c r="R80" s="218"/>
      <c r="S80" s="220"/>
      <c r="T80" s="218"/>
    </row>
    <row r="81" spans="1:20" ht="43.2" x14ac:dyDescent="0.25">
      <c r="A81" s="224">
        <v>30</v>
      </c>
      <c r="B81" s="234" t="s">
        <v>233</v>
      </c>
      <c r="C81" s="234" t="s">
        <v>803</v>
      </c>
      <c r="D81" s="234" t="s">
        <v>804</v>
      </c>
      <c r="E81" s="225" t="s">
        <v>809</v>
      </c>
      <c r="F81" s="224">
        <v>18</v>
      </c>
      <c r="G81" s="224" t="s">
        <v>795</v>
      </c>
      <c r="H81" s="224" t="s">
        <v>796</v>
      </c>
      <c r="I81" s="224" t="s">
        <v>615</v>
      </c>
      <c r="J81" s="144" t="s">
        <v>396</v>
      </c>
      <c r="K81" s="143" t="s">
        <v>152</v>
      </c>
      <c r="L81" s="143" t="s">
        <v>112</v>
      </c>
      <c r="M81" s="221">
        <v>94</v>
      </c>
      <c r="N81" s="219">
        <v>498731.4</v>
      </c>
      <c r="O81" s="219">
        <v>423921.68</v>
      </c>
      <c r="P81" s="217">
        <v>0.85</v>
      </c>
      <c r="Q81" s="219">
        <v>64830.14</v>
      </c>
      <c r="R81" s="217">
        <v>0.13</v>
      </c>
      <c r="S81" s="219">
        <v>9979.58</v>
      </c>
      <c r="T81" s="328">
        <v>0.02</v>
      </c>
    </row>
    <row r="82" spans="1:20" ht="14.4" x14ac:dyDescent="0.25">
      <c r="A82" s="224"/>
      <c r="B82" s="238"/>
      <c r="C82" s="238"/>
      <c r="D82" s="238"/>
      <c r="E82" s="225"/>
      <c r="F82" s="224"/>
      <c r="G82" s="224"/>
      <c r="H82" s="224"/>
      <c r="I82" s="224"/>
      <c r="J82" s="144" t="s">
        <v>805</v>
      </c>
      <c r="K82" s="143" t="s">
        <v>152</v>
      </c>
      <c r="L82" s="143" t="s">
        <v>164</v>
      </c>
      <c r="M82" s="274"/>
      <c r="N82" s="270"/>
      <c r="O82" s="270"/>
      <c r="P82" s="269"/>
      <c r="Q82" s="270"/>
      <c r="R82" s="269"/>
      <c r="S82" s="270"/>
      <c r="T82" s="329"/>
    </row>
    <row r="83" spans="1:20" ht="28.8" x14ac:dyDescent="0.25">
      <c r="A83" s="224"/>
      <c r="B83" s="238"/>
      <c r="C83" s="238"/>
      <c r="D83" s="238"/>
      <c r="E83" s="225"/>
      <c r="F83" s="224"/>
      <c r="G83" s="224"/>
      <c r="H83" s="224"/>
      <c r="I83" s="224"/>
      <c r="J83" s="144" t="s">
        <v>806</v>
      </c>
      <c r="K83" s="143" t="s">
        <v>152</v>
      </c>
      <c r="L83" s="143" t="s">
        <v>112</v>
      </c>
      <c r="M83" s="274"/>
      <c r="N83" s="270"/>
      <c r="O83" s="270"/>
      <c r="P83" s="269"/>
      <c r="Q83" s="270"/>
      <c r="R83" s="269"/>
      <c r="S83" s="270"/>
      <c r="T83" s="329"/>
    </row>
    <row r="84" spans="1:20" ht="28.8" x14ac:dyDescent="0.25">
      <c r="A84" s="224"/>
      <c r="B84" s="238"/>
      <c r="C84" s="238"/>
      <c r="D84" s="238"/>
      <c r="E84" s="225"/>
      <c r="F84" s="224"/>
      <c r="G84" s="224"/>
      <c r="H84" s="224"/>
      <c r="I84" s="224"/>
      <c r="J84" s="144" t="s">
        <v>807</v>
      </c>
      <c r="K84" s="143" t="s">
        <v>128</v>
      </c>
      <c r="L84" s="143" t="s">
        <v>103</v>
      </c>
      <c r="M84" s="274"/>
      <c r="N84" s="270"/>
      <c r="O84" s="270"/>
      <c r="P84" s="269"/>
      <c r="Q84" s="270"/>
      <c r="R84" s="269"/>
      <c r="S84" s="270"/>
      <c r="T84" s="329"/>
    </row>
    <row r="85" spans="1:20" ht="43.2" x14ac:dyDescent="0.25">
      <c r="A85" s="224"/>
      <c r="B85" s="235"/>
      <c r="C85" s="235"/>
      <c r="D85" s="235"/>
      <c r="E85" s="225"/>
      <c r="F85" s="224"/>
      <c r="G85" s="224"/>
      <c r="H85" s="224"/>
      <c r="I85" s="224"/>
      <c r="J85" s="144" t="s">
        <v>808</v>
      </c>
      <c r="K85" s="143" t="s">
        <v>128</v>
      </c>
      <c r="L85" s="143" t="s">
        <v>103</v>
      </c>
      <c r="M85" s="222"/>
      <c r="N85" s="220"/>
      <c r="O85" s="220"/>
      <c r="P85" s="218"/>
      <c r="Q85" s="220"/>
      <c r="R85" s="218"/>
      <c r="S85" s="220"/>
      <c r="T85" s="330"/>
    </row>
    <row r="86" spans="1:20" ht="57.6" x14ac:dyDescent="0.25">
      <c r="A86" s="224">
        <v>31</v>
      </c>
      <c r="B86" s="234" t="s">
        <v>233</v>
      </c>
      <c r="C86" s="234" t="s">
        <v>810</v>
      </c>
      <c r="D86" s="234" t="s">
        <v>811</v>
      </c>
      <c r="E86" s="225" t="s">
        <v>814</v>
      </c>
      <c r="F86" s="224">
        <v>18</v>
      </c>
      <c r="G86" s="224" t="s">
        <v>795</v>
      </c>
      <c r="H86" s="224" t="s">
        <v>796</v>
      </c>
      <c r="I86" s="224" t="s">
        <v>615</v>
      </c>
      <c r="J86" s="144" t="s">
        <v>812</v>
      </c>
      <c r="K86" s="143" t="s">
        <v>152</v>
      </c>
      <c r="L86" s="143" t="s">
        <v>74</v>
      </c>
      <c r="M86" s="221">
        <v>94</v>
      </c>
      <c r="N86" s="219">
        <v>499366.11</v>
      </c>
      <c r="O86" s="219">
        <v>424461.18</v>
      </c>
      <c r="P86" s="217">
        <v>0.85</v>
      </c>
      <c r="Q86" s="219">
        <v>64912.63</v>
      </c>
      <c r="R86" s="217">
        <v>0.13</v>
      </c>
      <c r="S86" s="219">
        <v>9992.2999999999993</v>
      </c>
      <c r="T86" s="328">
        <v>0.02</v>
      </c>
    </row>
    <row r="87" spans="1:20" ht="43.2" x14ac:dyDescent="0.25">
      <c r="A87" s="224"/>
      <c r="B87" s="238"/>
      <c r="C87" s="238"/>
      <c r="D87" s="238"/>
      <c r="E87" s="225"/>
      <c r="F87" s="224"/>
      <c r="G87" s="224"/>
      <c r="H87" s="224"/>
      <c r="I87" s="224"/>
      <c r="J87" s="144" t="s">
        <v>480</v>
      </c>
      <c r="K87" s="143" t="s">
        <v>128</v>
      </c>
      <c r="L87" s="143" t="s">
        <v>67</v>
      </c>
      <c r="M87" s="274"/>
      <c r="N87" s="270"/>
      <c r="O87" s="270"/>
      <c r="P87" s="269"/>
      <c r="Q87" s="270"/>
      <c r="R87" s="269"/>
      <c r="S87" s="270"/>
      <c r="T87" s="329"/>
    </row>
    <row r="88" spans="1:20" ht="57.6" x14ac:dyDescent="0.25">
      <c r="A88" s="224"/>
      <c r="B88" s="235"/>
      <c r="C88" s="235"/>
      <c r="D88" s="235"/>
      <c r="E88" s="225"/>
      <c r="F88" s="224"/>
      <c r="G88" s="224"/>
      <c r="H88" s="224"/>
      <c r="I88" s="224"/>
      <c r="J88" s="144" t="s">
        <v>813</v>
      </c>
      <c r="K88" s="143" t="s">
        <v>152</v>
      </c>
      <c r="L88" s="143" t="s">
        <v>126</v>
      </c>
      <c r="M88" s="222"/>
      <c r="N88" s="220"/>
      <c r="O88" s="220"/>
      <c r="P88" s="218"/>
      <c r="Q88" s="220"/>
      <c r="R88" s="218"/>
      <c r="S88" s="220"/>
      <c r="T88" s="330"/>
    </row>
    <row r="89" spans="1:20" ht="28.8" x14ac:dyDescent="0.25">
      <c r="A89" s="234">
        <v>32</v>
      </c>
      <c r="B89" s="234" t="s">
        <v>233</v>
      </c>
      <c r="C89" s="234" t="s">
        <v>815</v>
      </c>
      <c r="D89" s="234" t="s">
        <v>816</v>
      </c>
      <c r="E89" s="280" t="s">
        <v>821</v>
      </c>
      <c r="F89" s="234">
        <v>36</v>
      </c>
      <c r="G89" s="234" t="s">
        <v>817</v>
      </c>
      <c r="H89" s="234" t="s">
        <v>818</v>
      </c>
      <c r="I89" s="234" t="s">
        <v>616</v>
      </c>
      <c r="J89" s="151" t="s">
        <v>819</v>
      </c>
      <c r="K89" s="150" t="s">
        <v>152</v>
      </c>
      <c r="L89" s="150" t="s">
        <v>108</v>
      </c>
      <c r="M89" s="221">
        <v>91</v>
      </c>
      <c r="N89" s="219">
        <v>1478322.87</v>
      </c>
      <c r="O89" s="219">
        <v>1256574.43</v>
      </c>
      <c r="P89" s="217">
        <v>0.85</v>
      </c>
      <c r="Q89" s="219">
        <v>192167.21</v>
      </c>
      <c r="R89" s="217">
        <v>0.13</v>
      </c>
      <c r="S89" s="219">
        <v>29581.23</v>
      </c>
      <c r="T89" s="328">
        <v>0.02</v>
      </c>
    </row>
    <row r="90" spans="1:20" ht="43.2" x14ac:dyDescent="0.25">
      <c r="A90" s="235"/>
      <c r="B90" s="235"/>
      <c r="C90" s="235"/>
      <c r="D90" s="235"/>
      <c r="E90" s="276"/>
      <c r="F90" s="235"/>
      <c r="G90" s="235"/>
      <c r="H90" s="235"/>
      <c r="I90" s="235"/>
      <c r="J90" s="151" t="s">
        <v>820</v>
      </c>
      <c r="K90" s="150" t="s">
        <v>128</v>
      </c>
      <c r="L90" s="150" t="s">
        <v>110</v>
      </c>
      <c r="M90" s="222"/>
      <c r="N90" s="220"/>
      <c r="O90" s="220"/>
      <c r="P90" s="218"/>
      <c r="Q90" s="220"/>
      <c r="R90" s="218"/>
      <c r="S90" s="220"/>
      <c r="T90" s="330"/>
    </row>
    <row r="91" spans="1:20" ht="53.4" customHeight="1" x14ac:dyDescent="0.25">
      <c r="A91" s="234">
        <v>33</v>
      </c>
      <c r="B91" s="234" t="s">
        <v>233</v>
      </c>
      <c r="C91" s="234" t="s">
        <v>822</v>
      </c>
      <c r="D91" s="234" t="s">
        <v>823</v>
      </c>
      <c r="E91" s="280" t="s">
        <v>829</v>
      </c>
      <c r="F91" s="234" t="s">
        <v>824</v>
      </c>
      <c r="G91" s="234" t="s">
        <v>825</v>
      </c>
      <c r="H91" s="234" t="s">
        <v>826</v>
      </c>
      <c r="I91" s="234" t="s">
        <v>616</v>
      </c>
      <c r="J91" s="151" t="s">
        <v>827</v>
      </c>
      <c r="K91" s="150" t="s">
        <v>152</v>
      </c>
      <c r="L91" s="150" t="s">
        <v>164</v>
      </c>
      <c r="M91" s="221">
        <v>94</v>
      </c>
      <c r="N91" s="219">
        <v>1499992.54</v>
      </c>
      <c r="O91" s="219">
        <v>1274993.6499999999</v>
      </c>
      <c r="P91" s="217">
        <v>0.85</v>
      </c>
      <c r="Q91" s="219">
        <v>194984.05</v>
      </c>
      <c r="R91" s="217">
        <v>0.13</v>
      </c>
      <c r="S91" s="219">
        <v>30014.84</v>
      </c>
      <c r="T91" s="328">
        <v>0.02</v>
      </c>
    </row>
    <row r="92" spans="1:20" ht="63.6" customHeight="1" x14ac:dyDescent="0.25">
      <c r="A92" s="235"/>
      <c r="B92" s="235"/>
      <c r="C92" s="235"/>
      <c r="D92" s="235"/>
      <c r="E92" s="276"/>
      <c r="F92" s="235"/>
      <c r="G92" s="235"/>
      <c r="H92" s="235"/>
      <c r="I92" s="235"/>
      <c r="J92" s="151" t="s">
        <v>828</v>
      </c>
      <c r="K92" s="150" t="s">
        <v>128</v>
      </c>
      <c r="L92" s="150" t="s">
        <v>103</v>
      </c>
      <c r="M92" s="222"/>
      <c r="N92" s="220"/>
      <c r="O92" s="220"/>
      <c r="P92" s="218"/>
      <c r="Q92" s="220"/>
      <c r="R92" s="218"/>
      <c r="S92" s="220"/>
      <c r="T92" s="330"/>
    </row>
    <row r="93" spans="1:20" ht="14.4" x14ac:dyDescent="0.25">
      <c r="A93" s="234">
        <v>34</v>
      </c>
      <c r="B93" s="234" t="s">
        <v>233</v>
      </c>
      <c r="C93" s="234" t="s">
        <v>830</v>
      </c>
      <c r="D93" s="234" t="s">
        <v>831</v>
      </c>
      <c r="E93" s="280" t="s">
        <v>835</v>
      </c>
      <c r="F93" s="234">
        <v>18</v>
      </c>
      <c r="G93" s="234" t="s">
        <v>832</v>
      </c>
      <c r="H93" s="234" t="s">
        <v>833</v>
      </c>
      <c r="I93" s="234" t="s">
        <v>615</v>
      </c>
      <c r="J93" s="151" t="s">
        <v>839</v>
      </c>
      <c r="K93" s="150" t="s">
        <v>128</v>
      </c>
      <c r="L93" s="150" t="s">
        <v>103</v>
      </c>
      <c r="M93" s="221">
        <v>91</v>
      </c>
      <c r="N93" s="219">
        <v>497713.26</v>
      </c>
      <c r="O93" s="219">
        <v>423056.25</v>
      </c>
      <c r="P93" s="217">
        <v>0.85</v>
      </c>
      <c r="Q93" s="219">
        <v>64697.79</v>
      </c>
      <c r="R93" s="217">
        <v>0.13</v>
      </c>
      <c r="S93" s="219">
        <v>9959.2199999999993</v>
      </c>
      <c r="T93" s="328">
        <v>0.02</v>
      </c>
    </row>
    <row r="94" spans="1:20" ht="43.2" x14ac:dyDescent="0.25">
      <c r="A94" s="238"/>
      <c r="B94" s="238"/>
      <c r="C94" s="238"/>
      <c r="D94" s="238"/>
      <c r="E94" s="281"/>
      <c r="F94" s="238"/>
      <c r="G94" s="238"/>
      <c r="H94" s="238"/>
      <c r="I94" s="238"/>
      <c r="J94" s="151" t="s">
        <v>834</v>
      </c>
      <c r="K94" s="150" t="s">
        <v>152</v>
      </c>
      <c r="L94" s="150" t="s">
        <v>74</v>
      </c>
      <c r="M94" s="274"/>
      <c r="N94" s="270"/>
      <c r="O94" s="270"/>
      <c r="P94" s="269"/>
      <c r="Q94" s="270"/>
      <c r="R94" s="269"/>
      <c r="S94" s="270"/>
      <c r="T94" s="329"/>
    </row>
    <row r="95" spans="1:20" ht="28.8" x14ac:dyDescent="0.25">
      <c r="A95" s="235"/>
      <c r="B95" s="235"/>
      <c r="C95" s="235"/>
      <c r="D95" s="235"/>
      <c r="E95" s="276"/>
      <c r="F95" s="235"/>
      <c r="G95" s="235"/>
      <c r="H95" s="235"/>
      <c r="I95" s="235"/>
      <c r="J95" s="151" t="s">
        <v>751</v>
      </c>
      <c r="K95" s="150" t="s">
        <v>128</v>
      </c>
      <c r="L95" s="150" t="s">
        <v>103</v>
      </c>
      <c r="M95" s="222"/>
      <c r="N95" s="220"/>
      <c r="O95" s="220"/>
      <c r="P95" s="218"/>
      <c r="Q95" s="220"/>
      <c r="R95" s="218"/>
      <c r="S95" s="220"/>
      <c r="T95" s="330"/>
    </row>
    <row r="96" spans="1:20" ht="40.950000000000003" customHeight="1" x14ac:dyDescent="0.25">
      <c r="A96" s="234">
        <v>35</v>
      </c>
      <c r="B96" s="234" t="s">
        <v>233</v>
      </c>
      <c r="C96" s="234" t="s">
        <v>836</v>
      </c>
      <c r="D96" s="234" t="s">
        <v>837</v>
      </c>
      <c r="E96" s="280" t="s">
        <v>838</v>
      </c>
      <c r="F96" s="234">
        <v>18</v>
      </c>
      <c r="G96" s="234" t="s">
        <v>832</v>
      </c>
      <c r="H96" s="234" t="s">
        <v>833</v>
      </c>
      <c r="I96" s="234" t="s">
        <v>615</v>
      </c>
      <c r="J96" s="151" t="s">
        <v>489</v>
      </c>
      <c r="K96" s="150" t="s">
        <v>152</v>
      </c>
      <c r="L96" s="150" t="s">
        <v>74</v>
      </c>
      <c r="M96" s="221">
        <v>94</v>
      </c>
      <c r="N96" s="219">
        <v>362610.29</v>
      </c>
      <c r="O96" s="219">
        <v>308218.74</v>
      </c>
      <c r="P96" s="217">
        <v>0.85</v>
      </c>
      <c r="Q96" s="219">
        <v>47135.72</v>
      </c>
      <c r="R96" s="217">
        <v>0.13</v>
      </c>
      <c r="S96" s="219">
        <v>7255.83</v>
      </c>
      <c r="T96" s="328">
        <v>0.02</v>
      </c>
    </row>
    <row r="97" spans="1:20" ht="47.4" customHeight="1" x14ac:dyDescent="0.25">
      <c r="A97" s="235"/>
      <c r="B97" s="235"/>
      <c r="C97" s="235"/>
      <c r="D97" s="235"/>
      <c r="E97" s="276"/>
      <c r="F97" s="235"/>
      <c r="G97" s="235"/>
      <c r="H97" s="235"/>
      <c r="I97" s="235"/>
      <c r="J97" s="151" t="s">
        <v>488</v>
      </c>
      <c r="K97" s="150" t="s">
        <v>128</v>
      </c>
      <c r="L97" s="150" t="s">
        <v>67</v>
      </c>
      <c r="M97" s="222"/>
      <c r="N97" s="220"/>
      <c r="O97" s="220"/>
      <c r="P97" s="218"/>
      <c r="Q97" s="220"/>
      <c r="R97" s="218"/>
      <c r="S97" s="220"/>
      <c r="T97" s="330"/>
    </row>
    <row r="98" spans="1:20" ht="57.6" customHeight="1" x14ac:dyDescent="0.25">
      <c r="A98" s="224">
        <v>36</v>
      </c>
      <c r="B98" s="224" t="s">
        <v>233</v>
      </c>
      <c r="C98" s="234" t="s">
        <v>847</v>
      </c>
      <c r="D98" s="224" t="s">
        <v>848</v>
      </c>
      <c r="E98" s="225" t="s">
        <v>854</v>
      </c>
      <c r="F98" s="224">
        <v>18</v>
      </c>
      <c r="G98" s="224" t="s">
        <v>849</v>
      </c>
      <c r="H98" s="224" t="s">
        <v>850</v>
      </c>
      <c r="I98" s="224" t="s">
        <v>615</v>
      </c>
      <c r="J98" s="157" t="s">
        <v>851</v>
      </c>
      <c r="K98" s="156" t="s">
        <v>128</v>
      </c>
      <c r="L98" s="156" t="s">
        <v>67</v>
      </c>
      <c r="M98" s="221">
        <v>91</v>
      </c>
      <c r="N98" s="219">
        <v>490320.81</v>
      </c>
      <c r="O98" s="219">
        <v>416772.68</v>
      </c>
      <c r="P98" s="217">
        <v>0.85</v>
      </c>
      <c r="Q98" s="219">
        <v>63736.82</v>
      </c>
      <c r="R98" s="217">
        <v>0.13</v>
      </c>
      <c r="S98" s="219">
        <v>9811.31</v>
      </c>
      <c r="T98" s="328">
        <v>0.02</v>
      </c>
    </row>
    <row r="99" spans="1:20" ht="57.6" customHeight="1" x14ac:dyDescent="0.25">
      <c r="A99" s="224"/>
      <c r="B99" s="224"/>
      <c r="C99" s="238"/>
      <c r="D99" s="224"/>
      <c r="E99" s="225"/>
      <c r="F99" s="224"/>
      <c r="G99" s="224"/>
      <c r="H99" s="224"/>
      <c r="I99" s="224"/>
      <c r="J99" s="157" t="s">
        <v>852</v>
      </c>
      <c r="K99" s="156" t="s">
        <v>152</v>
      </c>
      <c r="L99" s="156" t="s">
        <v>74</v>
      </c>
      <c r="M99" s="274"/>
      <c r="N99" s="270"/>
      <c r="O99" s="270"/>
      <c r="P99" s="269"/>
      <c r="Q99" s="270"/>
      <c r="R99" s="269"/>
      <c r="S99" s="270"/>
      <c r="T99" s="329"/>
    </row>
    <row r="100" spans="1:20" ht="57.6" customHeight="1" x14ac:dyDescent="0.25">
      <c r="A100" s="224"/>
      <c r="B100" s="224"/>
      <c r="C100" s="235"/>
      <c r="D100" s="224"/>
      <c r="E100" s="225"/>
      <c r="F100" s="224"/>
      <c r="G100" s="224"/>
      <c r="H100" s="224"/>
      <c r="I100" s="224"/>
      <c r="J100" s="157" t="s">
        <v>853</v>
      </c>
      <c r="K100" s="156" t="s">
        <v>152</v>
      </c>
      <c r="L100" s="156" t="s">
        <v>126</v>
      </c>
      <c r="M100" s="222"/>
      <c r="N100" s="220"/>
      <c r="O100" s="220"/>
      <c r="P100" s="218"/>
      <c r="Q100" s="220"/>
      <c r="R100" s="218"/>
      <c r="S100" s="220"/>
      <c r="T100" s="330"/>
    </row>
    <row r="101" spans="1:20" ht="28.8" x14ac:dyDescent="0.25">
      <c r="A101" s="224">
        <v>37</v>
      </c>
      <c r="B101" s="224" t="s">
        <v>233</v>
      </c>
      <c r="C101" s="234" t="s">
        <v>855</v>
      </c>
      <c r="D101" s="224" t="s">
        <v>868</v>
      </c>
      <c r="E101" s="225" t="s">
        <v>859</v>
      </c>
      <c r="F101" s="224" t="s">
        <v>1269</v>
      </c>
      <c r="G101" s="224" t="s">
        <v>856</v>
      </c>
      <c r="H101" s="223">
        <v>44681</v>
      </c>
      <c r="I101" s="224" t="s">
        <v>616</v>
      </c>
      <c r="J101" s="157" t="s">
        <v>857</v>
      </c>
      <c r="K101" s="156" t="s">
        <v>128</v>
      </c>
      <c r="L101" s="156" t="s">
        <v>285</v>
      </c>
      <c r="M101" s="221">
        <v>94</v>
      </c>
      <c r="N101" s="219">
        <v>1499556.9</v>
      </c>
      <c r="O101" s="219">
        <v>1274623.3600000001</v>
      </c>
      <c r="P101" s="217">
        <v>0.85</v>
      </c>
      <c r="Q101" s="219">
        <v>194927.41</v>
      </c>
      <c r="R101" s="217">
        <v>0.13</v>
      </c>
      <c r="S101" s="219">
        <v>30006.13</v>
      </c>
      <c r="T101" s="328">
        <v>0.02</v>
      </c>
    </row>
    <row r="102" spans="1:20" ht="28.8" x14ac:dyDescent="0.25">
      <c r="A102" s="224"/>
      <c r="B102" s="224"/>
      <c r="C102" s="235"/>
      <c r="D102" s="224"/>
      <c r="E102" s="225"/>
      <c r="F102" s="224"/>
      <c r="G102" s="224"/>
      <c r="H102" s="224"/>
      <c r="I102" s="224"/>
      <c r="J102" s="157" t="s">
        <v>858</v>
      </c>
      <c r="K102" s="156" t="s">
        <v>152</v>
      </c>
      <c r="L102" s="156" t="s">
        <v>199</v>
      </c>
      <c r="M102" s="222"/>
      <c r="N102" s="220"/>
      <c r="O102" s="220"/>
      <c r="P102" s="218"/>
      <c r="Q102" s="220"/>
      <c r="R102" s="218"/>
      <c r="S102" s="220"/>
      <c r="T102" s="330"/>
    </row>
    <row r="103" spans="1:20" ht="39" customHeight="1" x14ac:dyDescent="0.25">
      <c r="A103" s="234">
        <v>38</v>
      </c>
      <c r="B103" s="234" t="s">
        <v>233</v>
      </c>
      <c r="C103" s="234" t="s">
        <v>866</v>
      </c>
      <c r="D103" s="234" t="s">
        <v>867</v>
      </c>
      <c r="E103" s="280" t="s">
        <v>873</v>
      </c>
      <c r="F103" s="234">
        <v>36</v>
      </c>
      <c r="G103" s="234" t="s">
        <v>869</v>
      </c>
      <c r="H103" s="234" t="s">
        <v>870</v>
      </c>
      <c r="I103" s="234" t="s">
        <v>616</v>
      </c>
      <c r="J103" s="160" t="s">
        <v>871</v>
      </c>
      <c r="K103" s="159" t="s">
        <v>152</v>
      </c>
      <c r="L103" s="159" t="s">
        <v>126</v>
      </c>
      <c r="M103" s="221">
        <v>91</v>
      </c>
      <c r="N103" s="219">
        <v>1364438.31</v>
      </c>
      <c r="O103" s="219">
        <v>1159772.56</v>
      </c>
      <c r="P103" s="217">
        <v>0.85</v>
      </c>
      <c r="Q103" s="219">
        <v>177363.34</v>
      </c>
      <c r="R103" s="217">
        <v>0.13</v>
      </c>
      <c r="S103" s="219">
        <v>27302.41</v>
      </c>
      <c r="T103" s="328">
        <v>0.02</v>
      </c>
    </row>
    <row r="104" spans="1:20" ht="35.4" customHeight="1" x14ac:dyDescent="0.25">
      <c r="A104" s="235"/>
      <c r="B104" s="235"/>
      <c r="C104" s="235"/>
      <c r="D104" s="235"/>
      <c r="E104" s="276"/>
      <c r="F104" s="235"/>
      <c r="G104" s="235"/>
      <c r="H104" s="235"/>
      <c r="I104" s="235"/>
      <c r="J104" s="160" t="s">
        <v>872</v>
      </c>
      <c r="K104" s="159" t="s">
        <v>128</v>
      </c>
      <c r="L104" s="159" t="s">
        <v>67</v>
      </c>
      <c r="M104" s="222"/>
      <c r="N104" s="220"/>
      <c r="O104" s="220"/>
      <c r="P104" s="218"/>
      <c r="Q104" s="220"/>
      <c r="R104" s="218"/>
      <c r="S104" s="220"/>
      <c r="T104" s="330"/>
    </row>
    <row r="105" spans="1:20" s="162" customFormat="1" ht="43.2" x14ac:dyDescent="0.25">
      <c r="A105" s="312">
        <v>39</v>
      </c>
      <c r="B105" s="312" t="s">
        <v>233</v>
      </c>
      <c r="C105" s="312" t="s">
        <v>874</v>
      </c>
      <c r="D105" s="312" t="s">
        <v>875</v>
      </c>
      <c r="E105" s="321" t="s">
        <v>881</v>
      </c>
      <c r="F105" s="312">
        <v>18</v>
      </c>
      <c r="G105" s="312" t="s">
        <v>876</v>
      </c>
      <c r="H105" s="312" t="s">
        <v>877</v>
      </c>
      <c r="I105" s="312" t="s">
        <v>615</v>
      </c>
      <c r="J105" s="26" t="s">
        <v>878</v>
      </c>
      <c r="K105" s="161" t="s">
        <v>128</v>
      </c>
      <c r="L105" s="161" t="s">
        <v>67</v>
      </c>
      <c r="M105" s="310">
        <v>94</v>
      </c>
      <c r="N105" s="306">
        <v>421236.74</v>
      </c>
      <c r="O105" s="306">
        <v>358051.22</v>
      </c>
      <c r="P105" s="308">
        <v>0.85</v>
      </c>
      <c r="Q105" s="306">
        <v>54756.58</v>
      </c>
      <c r="R105" s="308">
        <v>0.13</v>
      </c>
      <c r="S105" s="306">
        <v>8428.94</v>
      </c>
      <c r="T105" s="315">
        <v>0.02</v>
      </c>
    </row>
    <row r="106" spans="1:20" s="162" customFormat="1" ht="43.2" x14ac:dyDescent="0.25">
      <c r="A106" s="313"/>
      <c r="B106" s="313"/>
      <c r="C106" s="313"/>
      <c r="D106" s="313"/>
      <c r="E106" s="322"/>
      <c r="F106" s="313"/>
      <c r="G106" s="313"/>
      <c r="H106" s="313"/>
      <c r="I106" s="313"/>
      <c r="J106" s="26" t="s">
        <v>879</v>
      </c>
      <c r="K106" s="161" t="s">
        <v>152</v>
      </c>
      <c r="L106" s="161" t="s">
        <v>74</v>
      </c>
      <c r="M106" s="363"/>
      <c r="N106" s="318"/>
      <c r="O106" s="318"/>
      <c r="P106" s="319"/>
      <c r="Q106" s="318"/>
      <c r="R106" s="319"/>
      <c r="S106" s="318"/>
      <c r="T106" s="316"/>
    </row>
    <row r="107" spans="1:20" s="162" customFormat="1" ht="43.2" x14ac:dyDescent="0.25">
      <c r="A107" s="314"/>
      <c r="B107" s="314"/>
      <c r="C107" s="314"/>
      <c r="D107" s="314"/>
      <c r="E107" s="323"/>
      <c r="F107" s="314"/>
      <c r="G107" s="314"/>
      <c r="H107" s="314"/>
      <c r="I107" s="314"/>
      <c r="J107" s="26" t="s">
        <v>880</v>
      </c>
      <c r="K107" s="161" t="s">
        <v>152</v>
      </c>
      <c r="L107" s="161" t="s">
        <v>126</v>
      </c>
      <c r="M107" s="311"/>
      <c r="N107" s="307"/>
      <c r="O107" s="307"/>
      <c r="P107" s="309"/>
      <c r="Q107" s="307"/>
      <c r="R107" s="309"/>
      <c r="S107" s="307"/>
      <c r="T107" s="317"/>
    </row>
    <row r="108" spans="1:20" s="162" customFormat="1" ht="81" customHeight="1" x14ac:dyDescent="0.25">
      <c r="A108" s="312">
        <v>40</v>
      </c>
      <c r="B108" s="312" t="s">
        <v>233</v>
      </c>
      <c r="C108" s="312" t="s">
        <v>882</v>
      </c>
      <c r="D108" s="312" t="s">
        <v>883</v>
      </c>
      <c r="E108" s="321" t="s">
        <v>885</v>
      </c>
      <c r="F108" s="312">
        <v>18</v>
      </c>
      <c r="G108" s="312" t="s">
        <v>876</v>
      </c>
      <c r="H108" s="312" t="s">
        <v>877</v>
      </c>
      <c r="I108" s="312" t="s">
        <v>615</v>
      </c>
      <c r="J108" s="26" t="s">
        <v>884</v>
      </c>
      <c r="K108" s="161" t="s">
        <v>152</v>
      </c>
      <c r="L108" s="161" t="s">
        <v>126</v>
      </c>
      <c r="M108" s="310">
        <v>91</v>
      </c>
      <c r="N108" s="306">
        <v>497666.18</v>
      </c>
      <c r="O108" s="306">
        <v>423016.24</v>
      </c>
      <c r="P108" s="308">
        <v>0.85</v>
      </c>
      <c r="Q108" s="306">
        <v>64691.65</v>
      </c>
      <c r="R108" s="308">
        <v>0.13</v>
      </c>
      <c r="S108" s="306">
        <v>9958.2900000000009</v>
      </c>
      <c r="T108" s="315">
        <v>0.02</v>
      </c>
    </row>
    <row r="109" spans="1:20" s="162" customFormat="1" ht="81" customHeight="1" x14ac:dyDescent="0.25">
      <c r="A109" s="314"/>
      <c r="B109" s="314"/>
      <c r="C109" s="314"/>
      <c r="D109" s="314"/>
      <c r="E109" s="323"/>
      <c r="F109" s="314"/>
      <c r="G109" s="314"/>
      <c r="H109" s="314"/>
      <c r="I109" s="314"/>
      <c r="J109" s="26" t="s">
        <v>464</v>
      </c>
      <c r="K109" s="161" t="s">
        <v>128</v>
      </c>
      <c r="L109" s="161" t="s">
        <v>67</v>
      </c>
      <c r="M109" s="311"/>
      <c r="N109" s="307"/>
      <c r="O109" s="307"/>
      <c r="P109" s="309"/>
      <c r="Q109" s="307"/>
      <c r="R109" s="309"/>
      <c r="S109" s="307"/>
      <c r="T109" s="317"/>
    </row>
    <row r="110" spans="1:20" s="162" customFormat="1" ht="74.400000000000006" customHeight="1" x14ac:dyDescent="0.25">
      <c r="A110" s="312">
        <v>41</v>
      </c>
      <c r="B110" s="312" t="s">
        <v>233</v>
      </c>
      <c r="C110" s="312" t="s">
        <v>886</v>
      </c>
      <c r="D110" s="312" t="s">
        <v>887</v>
      </c>
      <c r="E110" s="321" t="s">
        <v>889</v>
      </c>
      <c r="F110" s="312">
        <v>18</v>
      </c>
      <c r="G110" s="312" t="s">
        <v>876</v>
      </c>
      <c r="H110" s="312" t="s">
        <v>877</v>
      </c>
      <c r="I110" s="312" t="s">
        <v>615</v>
      </c>
      <c r="J110" s="26" t="s">
        <v>464</v>
      </c>
      <c r="K110" s="161" t="s">
        <v>128</v>
      </c>
      <c r="L110" s="161" t="s">
        <v>67</v>
      </c>
      <c r="M110" s="310">
        <v>94</v>
      </c>
      <c r="N110" s="306">
        <v>499165.02</v>
      </c>
      <c r="O110" s="306">
        <v>424290.26</v>
      </c>
      <c r="P110" s="308">
        <v>0.85</v>
      </c>
      <c r="Q110" s="306">
        <v>64886.47</v>
      </c>
      <c r="R110" s="308">
        <v>0.13</v>
      </c>
      <c r="S110" s="306">
        <v>9988.2900000000009</v>
      </c>
      <c r="T110" s="315">
        <v>0.02</v>
      </c>
    </row>
    <row r="111" spans="1:20" s="162" customFormat="1" ht="74.400000000000006" customHeight="1" x14ac:dyDescent="0.25">
      <c r="A111" s="314"/>
      <c r="B111" s="314"/>
      <c r="C111" s="314"/>
      <c r="D111" s="314"/>
      <c r="E111" s="323"/>
      <c r="F111" s="314"/>
      <c r="G111" s="314"/>
      <c r="H111" s="314"/>
      <c r="I111" s="314"/>
      <c r="J111" s="26" t="s">
        <v>888</v>
      </c>
      <c r="K111" s="161" t="s">
        <v>152</v>
      </c>
      <c r="L111" s="161" t="s">
        <v>126</v>
      </c>
      <c r="M111" s="311"/>
      <c r="N111" s="307"/>
      <c r="O111" s="307"/>
      <c r="P111" s="309"/>
      <c r="Q111" s="307"/>
      <c r="R111" s="309"/>
      <c r="S111" s="307"/>
      <c r="T111" s="317"/>
    </row>
    <row r="112" spans="1:20" s="162" customFormat="1" ht="66" customHeight="1" x14ac:dyDescent="0.25">
      <c r="A112" s="304">
        <v>42</v>
      </c>
      <c r="B112" s="304" t="s">
        <v>233</v>
      </c>
      <c r="C112" s="312" t="s">
        <v>890</v>
      </c>
      <c r="D112" s="304" t="s">
        <v>891</v>
      </c>
      <c r="E112" s="305" t="s">
        <v>894</v>
      </c>
      <c r="F112" s="304">
        <v>27</v>
      </c>
      <c r="G112" s="312" t="s">
        <v>876</v>
      </c>
      <c r="H112" s="320">
        <v>44165</v>
      </c>
      <c r="I112" s="312" t="s">
        <v>616</v>
      </c>
      <c r="J112" s="26" t="s">
        <v>892</v>
      </c>
      <c r="K112" s="161" t="s">
        <v>128</v>
      </c>
      <c r="L112" s="161" t="s">
        <v>90</v>
      </c>
      <c r="M112" s="310">
        <v>91</v>
      </c>
      <c r="N112" s="306">
        <v>473652.91</v>
      </c>
      <c r="O112" s="306">
        <v>402604.97</v>
      </c>
      <c r="P112" s="308">
        <v>0.85</v>
      </c>
      <c r="Q112" s="306">
        <v>61570.15</v>
      </c>
      <c r="R112" s="308">
        <v>0.13</v>
      </c>
      <c r="S112" s="306">
        <v>9477.7900000000009</v>
      </c>
      <c r="T112" s="315">
        <v>0.02</v>
      </c>
    </row>
    <row r="113" spans="1:20" s="162" customFormat="1" ht="66" customHeight="1" x14ac:dyDescent="0.25">
      <c r="A113" s="304"/>
      <c r="B113" s="304"/>
      <c r="C113" s="314"/>
      <c r="D113" s="304"/>
      <c r="E113" s="305"/>
      <c r="F113" s="304"/>
      <c r="G113" s="314"/>
      <c r="H113" s="314"/>
      <c r="I113" s="314"/>
      <c r="J113" s="26" t="s">
        <v>893</v>
      </c>
      <c r="K113" s="161" t="s">
        <v>152</v>
      </c>
      <c r="L113" s="161" t="s">
        <v>88</v>
      </c>
      <c r="M113" s="311"/>
      <c r="N113" s="307"/>
      <c r="O113" s="307"/>
      <c r="P113" s="309"/>
      <c r="Q113" s="307"/>
      <c r="R113" s="309"/>
      <c r="S113" s="307"/>
      <c r="T113" s="317"/>
    </row>
    <row r="114" spans="1:20" s="162" customFormat="1" ht="28.8" x14ac:dyDescent="0.25">
      <c r="A114" s="304">
        <v>43</v>
      </c>
      <c r="B114" s="304" t="s">
        <v>233</v>
      </c>
      <c r="C114" s="312" t="s">
        <v>895</v>
      </c>
      <c r="D114" s="304" t="s">
        <v>896</v>
      </c>
      <c r="E114" s="305" t="s">
        <v>899</v>
      </c>
      <c r="F114" s="304">
        <v>18</v>
      </c>
      <c r="G114" s="304" t="s">
        <v>876</v>
      </c>
      <c r="H114" s="304" t="s">
        <v>877</v>
      </c>
      <c r="I114" s="304" t="s">
        <v>615</v>
      </c>
      <c r="J114" s="26" t="s">
        <v>897</v>
      </c>
      <c r="K114" s="161" t="s">
        <v>152</v>
      </c>
      <c r="L114" s="161" t="s">
        <v>74</v>
      </c>
      <c r="M114" s="310">
        <v>91</v>
      </c>
      <c r="N114" s="306">
        <v>453259.45</v>
      </c>
      <c r="O114" s="306">
        <v>385270.52</v>
      </c>
      <c r="P114" s="308">
        <v>0.85</v>
      </c>
      <c r="Q114" s="306">
        <v>58919.22</v>
      </c>
      <c r="R114" s="308">
        <v>0.13</v>
      </c>
      <c r="S114" s="306">
        <v>9069.7099999999991</v>
      </c>
      <c r="T114" s="315">
        <v>0.02</v>
      </c>
    </row>
    <row r="115" spans="1:20" s="162" customFormat="1" ht="43.2" x14ac:dyDescent="0.25">
      <c r="A115" s="304"/>
      <c r="B115" s="304"/>
      <c r="C115" s="313"/>
      <c r="D115" s="304"/>
      <c r="E115" s="305"/>
      <c r="F115" s="304"/>
      <c r="G115" s="304"/>
      <c r="H115" s="304"/>
      <c r="I115" s="304"/>
      <c r="J115" s="26" t="s">
        <v>463</v>
      </c>
      <c r="K115" s="161" t="s">
        <v>128</v>
      </c>
      <c r="L115" s="161" t="s">
        <v>67</v>
      </c>
      <c r="M115" s="363"/>
      <c r="N115" s="318"/>
      <c r="O115" s="318"/>
      <c r="P115" s="319"/>
      <c r="Q115" s="318"/>
      <c r="R115" s="319"/>
      <c r="S115" s="318"/>
      <c r="T115" s="316"/>
    </row>
    <row r="116" spans="1:20" s="162" customFormat="1" ht="43.2" x14ac:dyDescent="0.25">
      <c r="A116" s="304"/>
      <c r="B116" s="304"/>
      <c r="C116" s="314"/>
      <c r="D116" s="304"/>
      <c r="E116" s="305"/>
      <c r="F116" s="304"/>
      <c r="G116" s="304"/>
      <c r="H116" s="304"/>
      <c r="I116" s="304"/>
      <c r="J116" s="26" t="s">
        <v>898</v>
      </c>
      <c r="K116" s="161" t="s">
        <v>152</v>
      </c>
      <c r="L116" s="161" t="s">
        <v>74</v>
      </c>
      <c r="M116" s="311"/>
      <c r="N116" s="307"/>
      <c r="O116" s="307"/>
      <c r="P116" s="309"/>
      <c r="Q116" s="307"/>
      <c r="R116" s="309"/>
      <c r="S116" s="307"/>
      <c r="T116" s="317"/>
    </row>
    <row r="117" spans="1:20" s="162" customFormat="1" ht="14.4" x14ac:dyDescent="0.25">
      <c r="A117" s="304">
        <v>44</v>
      </c>
      <c r="B117" s="304" t="s">
        <v>233</v>
      </c>
      <c r="C117" s="312" t="s">
        <v>900</v>
      </c>
      <c r="D117" s="304" t="s">
        <v>901</v>
      </c>
      <c r="E117" s="305" t="s">
        <v>905</v>
      </c>
      <c r="F117" s="304">
        <v>24</v>
      </c>
      <c r="G117" s="304" t="s">
        <v>902</v>
      </c>
      <c r="H117" s="303">
        <v>44078</v>
      </c>
      <c r="I117" s="304" t="s">
        <v>615</v>
      </c>
      <c r="J117" s="26" t="s">
        <v>904</v>
      </c>
      <c r="K117" s="164" t="s">
        <v>128</v>
      </c>
      <c r="L117" s="164" t="s">
        <v>103</v>
      </c>
      <c r="M117" s="310">
        <v>91</v>
      </c>
      <c r="N117" s="306">
        <v>499851.65</v>
      </c>
      <c r="O117" s="306">
        <v>424873.89</v>
      </c>
      <c r="P117" s="308">
        <v>0.85</v>
      </c>
      <c r="Q117" s="306">
        <v>64975.75</v>
      </c>
      <c r="R117" s="308">
        <v>0.13</v>
      </c>
      <c r="S117" s="306">
        <v>10002.01</v>
      </c>
      <c r="T117" s="308">
        <v>0.02</v>
      </c>
    </row>
    <row r="118" spans="1:20" s="162" customFormat="1" ht="43.2" x14ac:dyDescent="0.25">
      <c r="A118" s="304"/>
      <c r="B118" s="304"/>
      <c r="C118" s="313"/>
      <c r="D118" s="304"/>
      <c r="E118" s="305"/>
      <c r="F118" s="304"/>
      <c r="G118" s="304"/>
      <c r="H118" s="304"/>
      <c r="I118" s="304"/>
      <c r="J118" s="26" t="s">
        <v>834</v>
      </c>
      <c r="K118" s="164" t="s">
        <v>152</v>
      </c>
      <c r="L118" s="164" t="s">
        <v>74</v>
      </c>
      <c r="M118" s="363"/>
      <c r="N118" s="318"/>
      <c r="O118" s="318"/>
      <c r="P118" s="319"/>
      <c r="Q118" s="318"/>
      <c r="R118" s="319"/>
      <c r="S118" s="318"/>
      <c r="T118" s="319"/>
    </row>
    <row r="119" spans="1:20" s="162" customFormat="1" ht="28.8" x14ac:dyDescent="0.25">
      <c r="A119" s="304"/>
      <c r="B119" s="304"/>
      <c r="C119" s="314"/>
      <c r="D119" s="304"/>
      <c r="E119" s="305"/>
      <c r="F119" s="304"/>
      <c r="G119" s="304"/>
      <c r="H119" s="304"/>
      <c r="I119" s="304"/>
      <c r="J119" s="26" t="s">
        <v>751</v>
      </c>
      <c r="K119" s="164" t="s">
        <v>128</v>
      </c>
      <c r="L119" s="164" t="s">
        <v>103</v>
      </c>
      <c r="M119" s="311"/>
      <c r="N119" s="307"/>
      <c r="O119" s="307"/>
      <c r="P119" s="309"/>
      <c r="Q119" s="307"/>
      <c r="R119" s="309"/>
      <c r="S119" s="307"/>
      <c r="T119" s="309"/>
    </row>
    <row r="120" spans="1:20" s="162" customFormat="1" ht="61.2" customHeight="1" x14ac:dyDescent="0.25">
      <c r="A120" s="312">
        <v>45</v>
      </c>
      <c r="B120" s="312" t="s">
        <v>233</v>
      </c>
      <c r="C120" s="312" t="s">
        <v>912</v>
      </c>
      <c r="D120" s="312" t="s">
        <v>913</v>
      </c>
      <c r="E120" s="321" t="s">
        <v>924</v>
      </c>
      <c r="F120" s="312" t="s">
        <v>1279</v>
      </c>
      <c r="G120" s="312" t="s">
        <v>914</v>
      </c>
      <c r="H120" s="320">
        <v>45046</v>
      </c>
      <c r="I120" s="312" t="s">
        <v>616</v>
      </c>
      <c r="J120" s="26" t="s">
        <v>915</v>
      </c>
      <c r="K120" s="164" t="s">
        <v>152</v>
      </c>
      <c r="L120" s="164" t="s">
        <v>64</v>
      </c>
      <c r="M120" s="310">
        <v>94</v>
      </c>
      <c r="N120" s="306">
        <v>1499799.44</v>
      </c>
      <c r="O120" s="306">
        <v>1274829.52</v>
      </c>
      <c r="P120" s="308">
        <v>0.85</v>
      </c>
      <c r="Q120" s="306">
        <v>194958.95</v>
      </c>
      <c r="R120" s="308">
        <v>0.13</v>
      </c>
      <c r="S120" s="306">
        <v>30010.97</v>
      </c>
      <c r="T120" s="315">
        <v>0.02</v>
      </c>
    </row>
    <row r="121" spans="1:20" s="162" customFormat="1" ht="55.2" customHeight="1" x14ac:dyDescent="0.25">
      <c r="A121" s="314"/>
      <c r="B121" s="314"/>
      <c r="C121" s="314"/>
      <c r="D121" s="314"/>
      <c r="E121" s="323"/>
      <c r="F121" s="314"/>
      <c r="G121" s="314"/>
      <c r="H121" s="314"/>
      <c r="I121" s="314"/>
      <c r="J121" s="26" t="s">
        <v>916</v>
      </c>
      <c r="K121" s="164" t="s">
        <v>128</v>
      </c>
      <c r="L121" s="164" t="s">
        <v>285</v>
      </c>
      <c r="M121" s="311"/>
      <c r="N121" s="307"/>
      <c r="O121" s="307"/>
      <c r="P121" s="309"/>
      <c r="Q121" s="307"/>
      <c r="R121" s="309"/>
      <c r="S121" s="307"/>
      <c r="T121" s="317"/>
    </row>
    <row r="122" spans="1:20" s="162" customFormat="1" ht="57" customHeight="1" x14ac:dyDescent="0.25">
      <c r="A122" s="304">
        <v>46</v>
      </c>
      <c r="B122" s="304" t="s">
        <v>233</v>
      </c>
      <c r="C122" s="312" t="s">
        <v>925</v>
      </c>
      <c r="D122" s="304" t="s">
        <v>926</v>
      </c>
      <c r="E122" s="305" t="s">
        <v>930</v>
      </c>
      <c r="F122" s="304">
        <v>18</v>
      </c>
      <c r="G122" s="304" t="s">
        <v>914</v>
      </c>
      <c r="H122" s="304" t="s">
        <v>927</v>
      </c>
      <c r="I122" s="304" t="s">
        <v>615</v>
      </c>
      <c r="J122" s="26" t="s">
        <v>928</v>
      </c>
      <c r="K122" s="164" t="s">
        <v>152</v>
      </c>
      <c r="L122" s="164" t="s">
        <v>74</v>
      </c>
      <c r="M122" s="310">
        <v>94</v>
      </c>
      <c r="N122" s="306">
        <v>454130.1</v>
      </c>
      <c r="O122" s="306">
        <v>386010.58</v>
      </c>
      <c r="P122" s="308">
        <v>0.85</v>
      </c>
      <c r="Q122" s="306">
        <v>59032.38</v>
      </c>
      <c r="R122" s="308">
        <v>0.13</v>
      </c>
      <c r="S122" s="306">
        <v>9087.14</v>
      </c>
      <c r="T122" s="315">
        <v>0.02</v>
      </c>
    </row>
    <row r="123" spans="1:20" s="162" customFormat="1" ht="48.6" customHeight="1" x14ac:dyDescent="0.25">
      <c r="A123" s="304"/>
      <c r="B123" s="304"/>
      <c r="C123" s="314"/>
      <c r="D123" s="304"/>
      <c r="E123" s="305"/>
      <c r="F123" s="304"/>
      <c r="G123" s="304"/>
      <c r="H123" s="304"/>
      <c r="I123" s="304"/>
      <c r="J123" s="26" t="s">
        <v>929</v>
      </c>
      <c r="K123" s="164" t="s">
        <v>128</v>
      </c>
      <c r="L123" s="164" t="s">
        <v>103</v>
      </c>
      <c r="M123" s="311"/>
      <c r="N123" s="307"/>
      <c r="O123" s="307"/>
      <c r="P123" s="309"/>
      <c r="Q123" s="307"/>
      <c r="R123" s="309"/>
      <c r="S123" s="307"/>
      <c r="T123" s="317"/>
    </row>
    <row r="124" spans="1:20" s="162" customFormat="1" ht="68.400000000000006" customHeight="1" x14ac:dyDescent="0.25">
      <c r="A124" s="304">
        <v>47</v>
      </c>
      <c r="B124" s="304" t="s">
        <v>233</v>
      </c>
      <c r="C124" s="312" t="s">
        <v>935</v>
      </c>
      <c r="D124" s="304" t="s">
        <v>936</v>
      </c>
      <c r="E124" s="305" t="s">
        <v>939</v>
      </c>
      <c r="F124" s="304">
        <v>24</v>
      </c>
      <c r="G124" s="304" t="s">
        <v>937</v>
      </c>
      <c r="H124" s="303">
        <v>44172</v>
      </c>
      <c r="I124" s="304" t="s">
        <v>1284</v>
      </c>
      <c r="J124" s="26" t="s">
        <v>938</v>
      </c>
      <c r="K124" s="164" t="s">
        <v>152</v>
      </c>
      <c r="L124" s="164" t="s">
        <v>64</v>
      </c>
      <c r="M124" s="310">
        <v>94</v>
      </c>
      <c r="N124" s="306">
        <v>499514.72</v>
      </c>
      <c r="O124" s="306">
        <v>424587.5</v>
      </c>
      <c r="P124" s="308">
        <v>0.85</v>
      </c>
      <c r="Q124" s="306">
        <v>64931.94</v>
      </c>
      <c r="R124" s="308">
        <v>0.13</v>
      </c>
      <c r="S124" s="306">
        <v>9995.2800000000007</v>
      </c>
      <c r="T124" s="315">
        <v>0.02</v>
      </c>
    </row>
    <row r="125" spans="1:20" s="162" customFormat="1" ht="78" customHeight="1" x14ac:dyDescent="0.25">
      <c r="A125" s="304"/>
      <c r="B125" s="304"/>
      <c r="C125" s="314"/>
      <c r="D125" s="304"/>
      <c r="E125" s="305"/>
      <c r="F125" s="304"/>
      <c r="G125" s="304"/>
      <c r="H125" s="304"/>
      <c r="I125" s="304"/>
      <c r="J125" s="26" t="s">
        <v>1247</v>
      </c>
      <c r="K125" s="164" t="s">
        <v>128</v>
      </c>
      <c r="L125" s="164" t="s">
        <v>285</v>
      </c>
      <c r="M125" s="311"/>
      <c r="N125" s="307"/>
      <c r="O125" s="307"/>
      <c r="P125" s="309"/>
      <c r="Q125" s="307"/>
      <c r="R125" s="309"/>
      <c r="S125" s="307"/>
      <c r="T125" s="317"/>
    </row>
    <row r="126" spans="1:20" s="162" customFormat="1" ht="120.6" customHeight="1" x14ac:dyDescent="0.25">
      <c r="A126" s="304">
        <v>48</v>
      </c>
      <c r="B126" s="304" t="s">
        <v>233</v>
      </c>
      <c r="C126" s="312" t="s">
        <v>948</v>
      </c>
      <c r="D126" s="304" t="s">
        <v>949</v>
      </c>
      <c r="E126" s="305" t="s">
        <v>952</v>
      </c>
      <c r="F126" s="304">
        <v>14</v>
      </c>
      <c r="G126" s="304" t="s">
        <v>943</v>
      </c>
      <c r="H126" s="304" t="s">
        <v>950</v>
      </c>
      <c r="I126" s="304" t="s">
        <v>615</v>
      </c>
      <c r="J126" s="26" t="s">
        <v>1278</v>
      </c>
      <c r="K126" s="164" t="s">
        <v>128</v>
      </c>
      <c r="L126" s="164" t="s">
        <v>103</v>
      </c>
      <c r="M126" s="310">
        <v>91</v>
      </c>
      <c r="N126" s="306">
        <v>416588.17</v>
      </c>
      <c r="O126" s="306">
        <v>354099.94</v>
      </c>
      <c r="P126" s="308">
        <v>0.85</v>
      </c>
      <c r="Q126" s="306">
        <v>54152.31</v>
      </c>
      <c r="R126" s="308">
        <v>0.13</v>
      </c>
      <c r="S126" s="306">
        <v>8335.92</v>
      </c>
      <c r="T126" s="315">
        <v>0.02</v>
      </c>
    </row>
    <row r="127" spans="1:20" s="162" customFormat="1" ht="120.6" customHeight="1" x14ac:dyDescent="0.25">
      <c r="A127" s="304"/>
      <c r="B127" s="304"/>
      <c r="C127" s="314"/>
      <c r="D127" s="304"/>
      <c r="E127" s="305"/>
      <c r="F127" s="304"/>
      <c r="G127" s="304"/>
      <c r="H127" s="304"/>
      <c r="I127" s="304"/>
      <c r="J127" s="26" t="s">
        <v>951</v>
      </c>
      <c r="K127" s="164" t="s">
        <v>152</v>
      </c>
      <c r="L127" s="164" t="s">
        <v>112</v>
      </c>
      <c r="M127" s="311"/>
      <c r="N127" s="307"/>
      <c r="O127" s="307"/>
      <c r="P127" s="309"/>
      <c r="Q127" s="307"/>
      <c r="R127" s="309"/>
      <c r="S127" s="307"/>
      <c r="T127" s="317"/>
    </row>
    <row r="128" spans="1:20" s="162" customFormat="1" ht="28.8" x14ac:dyDescent="0.25">
      <c r="A128" s="304">
        <v>49</v>
      </c>
      <c r="B128" s="304" t="s">
        <v>233</v>
      </c>
      <c r="C128" s="312" t="s">
        <v>953</v>
      </c>
      <c r="D128" s="304" t="s">
        <v>954</v>
      </c>
      <c r="E128" s="305" t="s">
        <v>958</v>
      </c>
      <c r="F128" s="304">
        <v>34</v>
      </c>
      <c r="G128" s="304" t="s">
        <v>955</v>
      </c>
      <c r="H128" s="303">
        <v>44387</v>
      </c>
      <c r="I128" s="304" t="s">
        <v>616</v>
      </c>
      <c r="J128" s="26" t="s">
        <v>956</v>
      </c>
      <c r="K128" s="168" t="s">
        <v>152</v>
      </c>
      <c r="L128" s="168" t="s">
        <v>108</v>
      </c>
      <c r="M128" s="310">
        <v>94</v>
      </c>
      <c r="N128" s="306">
        <v>1427918.76</v>
      </c>
      <c r="O128" s="306">
        <v>1213730.94</v>
      </c>
      <c r="P128" s="308">
        <v>0.85</v>
      </c>
      <c r="Q128" s="306">
        <v>185615.18</v>
      </c>
      <c r="R128" s="308">
        <v>0.13</v>
      </c>
      <c r="S128" s="306">
        <v>28572.639999999999</v>
      </c>
      <c r="T128" s="315">
        <v>0.02</v>
      </c>
    </row>
    <row r="129" spans="1:20" s="162" customFormat="1" ht="43.2" x14ac:dyDescent="0.25">
      <c r="A129" s="304"/>
      <c r="B129" s="304"/>
      <c r="C129" s="314"/>
      <c r="D129" s="304"/>
      <c r="E129" s="305"/>
      <c r="F129" s="304"/>
      <c r="G129" s="304"/>
      <c r="H129" s="304"/>
      <c r="I129" s="304"/>
      <c r="J129" s="26" t="s">
        <v>957</v>
      </c>
      <c r="K129" s="168" t="s">
        <v>128</v>
      </c>
      <c r="L129" s="168" t="s">
        <v>285</v>
      </c>
      <c r="M129" s="311"/>
      <c r="N129" s="307"/>
      <c r="O129" s="307"/>
      <c r="P129" s="309"/>
      <c r="Q129" s="307"/>
      <c r="R129" s="309"/>
      <c r="S129" s="307"/>
      <c r="T129" s="317"/>
    </row>
    <row r="130" spans="1:20" s="162" customFormat="1" ht="61.5" customHeight="1" x14ac:dyDescent="0.25">
      <c r="A130" s="304">
        <v>50</v>
      </c>
      <c r="B130" s="304" t="s">
        <v>233</v>
      </c>
      <c r="C130" s="312" t="s">
        <v>959</v>
      </c>
      <c r="D130" s="304" t="s">
        <v>960</v>
      </c>
      <c r="E130" s="305" t="s">
        <v>963</v>
      </c>
      <c r="F130" s="304">
        <v>35</v>
      </c>
      <c r="G130" s="304" t="s">
        <v>961</v>
      </c>
      <c r="H130" s="303">
        <v>44419</v>
      </c>
      <c r="I130" s="304" t="s">
        <v>616</v>
      </c>
      <c r="J130" s="26" t="s">
        <v>312</v>
      </c>
      <c r="K130" s="168" t="s">
        <v>152</v>
      </c>
      <c r="L130" s="168" t="s">
        <v>88</v>
      </c>
      <c r="M130" s="310">
        <v>94</v>
      </c>
      <c r="N130" s="306">
        <v>1219951.26</v>
      </c>
      <c r="O130" s="306">
        <v>1036958.56</v>
      </c>
      <c r="P130" s="308">
        <v>0.85</v>
      </c>
      <c r="Q130" s="306">
        <v>158581.47</v>
      </c>
      <c r="R130" s="308">
        <v>0.13</v>
      </c>
      <c r="S130" s="306">
        <v>24411.23</v>
      </c>
      <c r="T130" s="315">
        <v>0.02</v>
      </c>
    </row>
    <row r="131" spans="1:20" s="162" customFormat="1" ht="57" customHeight="1" x14ac:dyDescent="0.25">
      <c r="A131" s="304"/>
      <c r="B131" s="304"/>
      <c r="C131" s="314"/>
      <c r="D131" s="304"/>
      <c r="E131" s="305"/>
      <c r="F131" s="304"/>
      <c r="G131" s="304"/>
      <c r="H131" s="304"/>
      <c r="I131" s="304"/>
      <c r="J131" s="26" t="s">
        <v>962</v>
      </c>
      <c r="K131" s="168" t="s">
        <v>128</v>
      </c>
      <c r="L131" s="168" t="s">
        <v>90</v>
      </c>
      <c r="M131" s="311"/>
      <c r="N131" s="307"/>
      <c r="O131" s="307"/>
      <c r="P131" s="309"/>
      <c r="Q131" s="307"/>
      <c r="R131" s="309"/>
      <c r="S131" s="307"/>
      <c r="T131" s="317"/>
    </row>
    <row r="132" spans="1:20" s="162" customFormat="1" ht="46.95" customHeight="1" x14ac:dyDescent="0.25">
      <c r="A132" s="304">
        <v>51</v>
      </c>
      <c r="B132" s="304" t="s">
        <v>233</v>
      </c>
      <c r="C132" s="312" t="s">
        <v>964</v>
      </c>
      <c r="D132" s="304" t="s">
        <v>965</v>
      </c>
      <c r="E132" s="305" t="s">
        <v>969</v>
      </c>
      <c r="F132" s="304">
        <v>36</v>
      </c>
      <c r="G132" s="304" t="s">
        <v>961</v>
      </c>
      <c r="H132" s="304" t="s">
        <v>966</v>
      </c>
      <c r="I132" s="304" t="s">
        <v>616</v>
      </c>
      <c r="J132" s="26" t="s">
        <v>967</v>
      </c>
      <c r="K132" s="168" t="s">
        <v>128</v>
      </c>
      <c r="L132" s="168" t="s">
        <v>90</v>
      </c>
      <c r="M132" s="310">
        <v>94</v>
      </c>
      <c r="N132" s="306">
        <v>1410770</v>
      </c>
      <c r="O132" s="306">
        <v>1199154.49</v>
      </c>
      <c r="P132" s="308">
        <v>0.85</v>
      </c>
      <c r="Q132" s="306">
        <v>183386.01</v>
      </c>
      <c r="R132" s="308">
        <v>0.13</v>
      </c>
      <c r="S132" s="306">
        <v>28229.5</v>
      </c>
      <c r="T132" s="315">
        <v>0.02</v>
      </c>
    </row>
    <row r="133" spans="1:20" s="162" customFormat="1" ht="46.95" customHeight="1" x14ac:dyDescent="0.25">
      <c r="A133" s="304"/>
      <c r="B133" s="304"/>
      <c r="C133" s="314"/>
      <c r="D133" s="304"/>
      <c r="E133" s="305"/>
      <c r="F133" s="304"/>
      <c r="G133" s="304"/>
      <c r="H133" s="304"/>
      <c r="I133" s="304"/>
      <c r="J133" s="26" t="s">
        <v>968</v>
      </c>
      <c r="K133" s="168" t="s">
        <v>152</v>
      </c>
      <c r="L133" s="168" t="s">
        <v>88</v>
      </c>
      <c r="M133" s="311"/>
      <c r="N133" s="307"/>
      <c r="O133" s="307"/>
      <c r="P133" s="309"/>
      <c r="Q133" s="307"/>
      <c r="R133" s="309"/>
      <c r="S133" s="307"/>
      <c r="T133" s="317"/>
    </row>
    <row r="134" spans="1:20" s="162" customFormat="1" ht="46.95" customHeight="1" x14ac:dyDescent="0.25">
      <c r="A134" s="304">
        <v>52</v>
      </c>
      <c r="B134" s="304" t="s">
        <v>233</v>
      </c>
      <c r="C134" s="312" t="s">
        <v>970</v>
      </c>
      <c r="D134" s="304" t="s">
        <v>971</v>
      </c>
      <c r="E134" s="305" t="s">
        <v>974</v>
      </c>
      <c r="F134" s="304">
        <v>36</v>
      </c>
      <c r="G134" s="304" t="s">
        <v>961</v>
      </c>
      <c r="H134" s="303">
        <v>44450</v>
      </c>
      <c r="I134" s="304" t="s">
        <v>616</v>
      </c>
      <c r="J134" s="26" t="s">
        <v>972</v>
      </c>
      <c r="K134" s="168" t="s">
        <v>128</v>
      </c>
      <c r="L134" s="168" t="s">
        <v>285</v>
      </c>
      <c r="M134" s="310">
        <v>94</v>
      </c>
      <c r="N134" s="306">
        <v>1097962.1000000001</v>
      </c>
      <c r="O134" s="306">
        <v>933267.78</v>
      </c>
      <c r="P134" s="308">
        <v>0.85</v>
      </c>
      <c r="Q134" s="306">
        <v>142724.10999999999</v>
      </c>
      <c r="R134" s="308">
        <v>0.13</v>
      </c>
      <c r="S134" s="306">
        <v>21970.21</v>
      </c>
      <c r="T134" s="315">
        <v>0.02</v>
      </c>
    </row>
    <row r="135" spans="1:20" s="162" customFormat="1" ht="46.95" customHeight="1" x14ac:dyDescent="0.25">
      <c r="A135" s="304"/>
      <c r="B135" s="304"/>
      <c r="C135" s="314"/>
      <c r="D135" s="304"/>
      <c r="E135" s="305"/>
      <c r="F135" s="304"/>
      <c r="G135" s="304"/>
      <c r="H135" s="304"/>
      <c r="I135" s="304"/>
      <c r="J135" s="26" t="s">
        <v>973</v>
      </c>
      <c r="K135" s="168" t="s">
        <v>152</v>
      </c>
      <c r="L135" s="168" t="s">
        <v>199</v>
      </c>
      <c r="M135" s="311"/>
      <c r="N135" s="307"/>
      <c r="O135" s="307"/>
      <c r="P135" s="309"/>
      <c r="Q135" s="307"/>
      <c r="R135" s="309"/>
      <c r="S135" s="307"/>
      <c r="T135" s="317"/>
    </row>
    <row r="136" spans="1:20" s="162" customFormat="1" ht="46.95" customHeight="1" x14ac:dyDescent="0.25">
      <c r="A136" s="304">
        <v>53</v>
      </c>
      <c r="B136" s="304" t="s">
        <v>233</v>
      </c>
      <c r="C136" s="312" t="s">
        <v>981</v>
      </c>
      <c r="D136" s="304" t="s">
        <v>982</v>
      </c>
      <c r="E136" s="305" t="s">
        <v>986</v>
      </c>
      <c r="F136" s="304">
        <v>36</v>
      </c>
      <c r="G136" s="304" t="s">
        <v>983</v>
      </c>
      <c r="H136" s="304" t="s">
        <v>984</v>
      </c>
      <c r="I136" s="304" t="s">
        <v>616</v>
      </c>
      <c r="J136" s="26" t="s">
        <v>985</v>
      </c>
      <c r="K136" s="168" t="s">
        <v>152</v>
      </c>
      <c r="L136" s="168" t="s">
        <v>199</v>
      </c>
      <c r="M136" s="310">
        <v>94</v>
      </c>
      <c r="N136" s="306">
        <v>1411373.15</v>
      </c>
      <c r="O136" s="306">
        <v>1199667.1599999999</v>
      </c>
      <c r="P136" s="308">
        <v>0.85</v>
      </c>
      <c r="Q136" s="306">
        <v>183464.42</v>
      </c>
      <c r="R136" s="308">
        <v>0.13</v>
      </c>
      <c r="S136" s="306">
        <v>28241.57</v>
      </c>
      <c r="T136" s="315">
        <v>0.02</v>
      </c>
    </row>
    <row r="137" spans="1:20" s="162" customFormat="1" ht="46.95" customHeight="1" x14ac:dyDescent="0.25">
      <c r="A137" s="304"/>
      <c r="B137" s="304"/>
      <c r="C137" s="314"/>
      <c r="D137" s="304"/>
      <c r="E137" s="305"/>
      <c r="F137" s="304"/>
      <c r="G137" s="304"/>
      <c r="H137" s="304"/>
      <c r="I137" s="304"/>
      <c r="J137" s="26" t="s">
        <v>704</v>
      </c>
      <c r="K137" s="168" t="s">
        <v>128</v>
      </c>
      <c r="L137" s="168" t="s">
        <v>90</v>
      </c>
      <c r="M137" s="311"/>
      <c r="N137" s="307"/>
      <c r="O137" s="307"/>
      <c r="P137" s="309"/>
      <c r="Q137" s="307"/>
      <c r="R137" s="309"/>
      <c r="S137" s="307"/>
      <c r="T137" s="317"/>
    </row>
    <row r="138" spans="1:20" s="162" customFormat="1" ht="54" customHeight="1" x14ac:dyDescent="0.25">
      <c r="A138" s="304">
        <v>54</v>
      </c>
      <c r="B138" s="304" t="s">
        <v>233</v>
      </c>
      <c r="C138" s="312" t="s">
        <v>993</v>
      </c>
      <c r="D138" s="304" t="s">
        <v>994</v>
      </c>
      <c r="E138" s="305" t="s">
        <v>1001</v>
      </c>
      <c r="F138" s="304" t="s">
        <v>995</v>
      </c>
      <c r="G138" s="304" t="s">
        <v>983</v>
      </c>
      <c r="H138" s="304" t="s">
        <v>996</v>
      </c>
      <c r="I138" s="304" t="s">
        <v>616</v>
      </c>
      <c r="J138" s="170" t="s">
        <v>666</v>
      </c>
      <c r="K138" s="168" t="s">
        <v>152</v>
      </c>
      <c r="L138" s="168" t="s">
        <v>64</v>
      </c>
      <c r="M138" s="310">
        <v>91</v>
      </c>
      <c r="N138" s="306">
        <v>1483998.37</v>
      </c>
      <c r="O138" s="306">
        <v>1261398.6000000001</v>
      </c>
      <c r="P138" s="308">
        <v>0.85</v>
      </c>
      <c r="Q138" s="306">
        <v>192904.97</v>
      </c>
      <c r="R138" s="308">
        <v>0.13</v>
      </c>
      <c r="S138" s="306">
        <v>29694.799999999999</v>
      </c>
      <c r="T138" s="315">
        <v>0.02</v>
      </c>
    </row>
    <row r="139" spans="1:20" s="162" customFormat="1" ht="54" customHeight="1" x14ac:dyDescent="0.25">
      <c r="A139" s="304"/>
      <c r="B139" s="304"/>
      <c r="C139" s="313"/>
      <c r="D139" s="304"/>
      <c r="E139" s="305"/>
      <c r="F139" s="304"/>
      <c r="G139" s="304"/>
      <c r="H139" s="304"/>
      <c r="I139" s="304"/>
      <c r="J139" s="170" t="s">
        <v>998</v>
      </c>
      <c r="K139" s="168" t="s">
        <v>128</v>
      </c>
      <c r="L139" s="168" t="s">
        <v>67</v>
      </c>
      <c r="M139" s="363"/>
      <c r="N139" s="318"/>
      <c r="O139" s="318"/>
      <c r="P139" s="319"/>
      <c r="Q139" s="318"/>
      <c r="R139" s="319"/>
      <c r="S139" s="318"/>
      <c r="T139" s="316"/>
    </row>
    <row r="140" spans="1:20" s="162" customFormat="1" ht="54" customHeight="1" x14ac:dyDescent="0.25">
      <c r="A140" s="304"/>
      <c r="B140" s="304"/>
      <c r="C140" s="314"/>
      <c r="D140" s="304"/>
      <c r="E140" s="305"/>
      <c r="F140" s="304"/>
      <c r="G140" s="304"/>
      <c r="H140" s="304"/>
      <c r="I140" s="304"/>
      <c r="J140" s="170" t="s">
        <v>997</v>
      </c>
      <c r="K140" s="168" t="s">
        <v>128</v>
      </c>
      <c r="L140" s="168" t="s">
        <v>67</v>
      </c>
      <c r="M140" s="311"/>
      <c r="N140" s="307"/>
      <c r="O140" s="307"/>
      <c r="P140" s="309"/>
      <c r="Q140" s="307"/>
      <c r="R140" s="309"/>
      <c r="S140" s="307"/>
      <c r="T140" s="317"/>
    </row>
    <row r="141" spans="1:20" s="162" customFormat="1" ht="28.8" x14ac:dyDescent="0.25">
      <c r="A141" s="304">
        <v>55</v>
      </c>
      <c r="B141" s="304" t="s">
        <v>233</v>
      </c>
      <c r="C141" s="312" t="s">
        <v>999</v>
      </c>
      <c r="D141" s="304" t="s">
        <v>1000</v>
      </c>
      <c r="E141" s="305" t="s">
        <v>1007</v>
      </c>
      <c r="F141" s="304">
        <v>18</v>
      </c>
      <c r="G141" s="304" t="s">
        <v>1002</v>
      </c>
      <c r="H141" s="304" t="s">
        <v>1003</v>
      </c>
      <c r="I141" s="312" t="s">
        <v>615</v>
      </c>
      <c r="J141" s="170" t="s">
        <v>1004</v>
      </c>
      <c r="K141" s="168" t="s">
        <v>128</v>
      </c>
      <c r="L141" s="168" t="s">
        <v>90</v>
      </c>
      <c r="M141" s="310">
        <v>91</v>
      </c>
      <c r="N141" s="306">
        <v>506313.73</v>
      </c>
      <c r="O141" s="306">
        <v>430366.65</v>
      </c>
      <c r="P141" s="308">
        <v>0.85</v>
      </c>
      <c r="Q141" s="306">
        <v>65815.759999999995</v>
      </c>
      <c r="R141" s="308">
        <v>0.13</v>
      </c>
      <c r="S141" s="306">
        <v>10131.32</v>
      </c>
      <c r="T141" s="315">
        <v>0.02</v>
      </c>
    </row>
    <row r="142" spans="1:20" s="162" customFormat="1" ht="28.8" x14ac:dyDescent="0.25">
      <c r="A142" s="304"/>
      <c r="B142" s="304"/>
      <c r="C142" s="313"/>
      <c r="D142" s="304"/>
      <c r="E142" s="305"/>
      <c r="F142" s="304"/>
      <c r="G142" s="304"/>
      <c r="H142" s="304"/>
      <c r="I142" s="313"/>
      <c r="J142" s="170" t="s">
        <v>1005</v>
      </c>
      <c r="K142" s="168" t="s">
        <v>128</v>
      </c>
      <c r="L142" s="168" t="s">
        <v>90</v>
      </c>
      <c r="M142" s="363"/>
      <c r="N142" s="318"/>
      <c r="O142" s="318"/>
      <c r="P142" s="319"/>
      <c r="Q142" s="318"/>
      <c r="R142" s="319"/>
      <c r="S142" s="318"/>
      <c r="T142" s="316"/>
    </row>
    <row r="143" spans="1:20" s="162" customFormat="1" ht="14.4" x14ac:dyDescent="0.25">
      <c r="A143" s="304"/>
      <c r="B143" s="304"/>
      <c r="C143" s="313"/>
      <c r="D143" s="304"/>
      <c r="E143" s="305"/>
      <c r="F143" s="304"/>
      <c r="G143" s="304"/>
      <c r="H143" s="304"/>
      <c r="I143" s="313"/>
      <c r="J143" s="170" t="s">
        <v>761</v>
      </c>
      <c r="K143" s="168" t="s">
        <v>152</v>
      </c>
      <c r="L143" s="168" t="s">
        <v>88</v>
      </c>
      <c r="M143" s="363"/>
      <c r="N143" s="318"/>
      <c r="O143" s="318"/>
      <c r="P143" s="319"/>
      <c r="Q143" s="318"/>
      <c r="R143" s="319"/>
      <c r="S143" s="318"/>
      <c r="T143" s="316"/>
    </row>
    <row r="144" spans="1:20" s="162" customFormat="1" ht="14.4" x14ac:dyDescent="0.25">
      <c r="A144" s="304"/>
      <c r="B144" s="304"/>
      <c r="C144" s="314"/>
      <c r="D144" s="304"/>
      <c r="E144" s="305"/>
      <c r="F144" s="304"/>
      <c r="G144" s="304"/>
      <c r="H144" s="304"/>
      <c r="I144" s="314"/>
      <c r="J144" s="170" t="s">
        <v>1006</v>
      </c>
      <c r="K144" s="168" t="s">
        <v>152</v>
      </c>
      <c r="L144" s="168" t="s">
        <v>126</v>
      </c>
      <c r="M144" s="311"/>
      <c r="N144" s="307"/>
      <c r="O144" s="307"/>
      <c r="P144" s="309"/>
      <c r="Q144" s="307"/>
      <c r="R144" s="309"/>
      <c r="S144" s="307"/>
      <c r="T144" s="317"/>
    </row>
    <row r="145" spans="1:20" s="162" customFormat="1" ht="35.4" customHeight="1" x14ac:dyDescent="0.25">
      <c r="A145" s="304">
        <v>56</v>
      </c>
      <c r="B145" s="304" t="s">
        <v>233</v>
      </c>
      <c r="C145" s="312" t="s">
        <v>1008</v>
      </c>
      <c r="D145" s="304" t="s">
        <v>1009</v>
      </c>
      <c r="E145" s="305" t="s">
        <v>1014</v>
      </c>
      <c r="F145" s="304">
        <v>36</v>
      </c>
      <c r="G145" s="304" t="s">
        <v>1002</v>
      </c>
      <c r="H145" s="304" t="s">
        <v>1010</v>
      </c>
      <c r="I145" s="304" t="s">
        <v>616</v>
      </c>
      <c r="J145" s="170" t="s">
        <v>1011</v>
      </c>
      <c r="K145" s="168" t="s">
        <v>152</v>
      </c>
      <c r="L145" s="168" t="s">
        <v>199</v>
      </c>
      <c r="M145" s="310">
        <v>94</v>
      </c>
      <c r="N145" s="306">
        <v>1487271.41</v>
      </c>
      <c r="O145" s="306">
        <v>1264180.69</v>
      </c>
      <c r="P145" s="308">
        <v>0.85</v>
      </c>
      <c r="Q145" s="306">
        <v>193330.43</v>
      </c>
      <c r="R145" s="308">
        <v>0.13</v>
      </c>
      <c r="S145" s="306">
        <v>29760.29</v>
      </c>
      <c r="T145" s="315">
        <v>0.02</v>
      </c>
    </row>
    <row r="146" spans="1:20" s="162" customFormat="1" ht="37.200000000000003" customHeight="1" x14ac:dyDescent="0.25">
      <c r="A146" s="304"/>
      <c r="B146" s="304"/>
      <c r="C146" s="313"/>
      <c r="D146" s="304"/>
      <c r="E146" s="305"/>
      <c r="F146" s="304"/>
      <c r="G146" s="304"/>
      <c r="H146" s="304"/>
      <c r="I146" s="304"/>
      <c r="J146" s="170" t="s">
        <v>1012</v>
      </c>
      <c r="K146" s="168" t="s">
        <v>128</v>
      </c>
      <c r="L146" s="168" t="s">
        <v>67</v>
      </c>
      <c r="M146" s="363"/>
      <c r="N146" s="318"/>
      <c r="O146" s="318"/>
      <c r="P146" s="319"/>
      <c r="Q146" s="318"/>
      <c r="R146" s="319"/>
      <c r="S146" s="318"/>
      <c r="T146" s="316"/>
    </row>
    <row r="147" spans="1:20" s="162" customFormat="1" ht="45.6" customHeight="1" x14ac:dyDescent="0.25">
      <c r="A147" s="304"/>
      <c r="B147" s="304"/>
      <c r="C147" s="314"/>
      <c r="D147" s="304"/>
      <c r="E147" s="305"/>
      <c r="F147" s="304"/>
      <c r="G147" s="304"/>
      <c r="H147" s="304"/>
      <c r="I147" s="304"/>
      <c r="J147" s="170" t="s">
        <v>1013</v>
      </c>
      <c r="K147" s="168" t="s">
        <v>152</v>
      </c>
      <c r="L147" s="168" t="s">
        <v>64</v>
      </c>
      <c r="M147" s="311"/>
      <c r="N147" s="307"/>
      <c r="O147" s="307"/>
      <c r="P147" s="309"/>
      <c r="Q147" s="307"/>
      <c r="R147" s="309"/>
      <c r="S147" s="307"/>
      <c r="T147" s="317"/>
    </row>
    <row r="148" spans="1:20" s="162" customFormat="1" ht="54" customHeight="1" x14ac:dyDescent="0.25">
      <c r="A148" s="304">
        <v>57</v>
      </c>
      <c r="B148" s="304" t="s">
        <v>233</v>
      </c>
      <c r="C148" s="312" t="s">
        <v>1015</v>
      </c>
      <c r="D148" s="304" t="s">
        <v>1016</v>
      </c>
      <c r="E148" s="305" t="s">
        <v>1019</v>
      </c>
      <c r="F148" s="304">
        <v>14</v>
      </c>
      <c r="G148" s="304" t="s">
        <v>1002</v>
      </c>
      <c r="H148" s="304" t="s">
        <v>1017</v>
      </c>
      <c r="I148" s="304" t="s">
        <v>615</v>
      </c>
      <c r="J148" s="170" t="s">
        <v>1018</v>
      </c>
      <c r="K148" s="168" t="s">
        <v>128</v>
      </c>
      <c r="L148" s="168" t="s">
        <v>261</v>
      </c>
      <c r="M148" s="310">
        <v>94</v>
      </c>
      <c r="N148" s="306">
        <v>360279.12</v>
      </c>
      <c r="O148" s="306">
        <v>306237.24</v>
      </c>
      <c r="P148" s="308">
        <v>0.85</v>
      </c>
      <c r="Q148" s="306">
        <v>46832.7</v>
      </c>
      <c r="R148" s="308">
        <v>0.13</v>
      </c>
      <c r="S148" s="306">
        <v>7209.18</v>
      </c>
      <c r="T148" s="315">
        <v>0.02</v>
      </c>
    </row>
    <row r="149" spans="1:20" s="162" customFormat="1" ht="64.95" customHeight="1" x14ac:dyDescent="0.25">
      <c r="A149" s="304"/>
      <c r="B149" s="304"/>
      <c r="C149" s="314"/>
      <c r="D149" s="304"/>
      <c r="E149" s="305"/>
      <c r="F149" s="304"/>
      <c r="G149" s="304"/>
      <c r="H149" s="304"/>
      <c r="I149" s="304"/>
      <c r="J149" s="170" t="s">
        <v>951</v>
      </c>
      <c r="K149" s="168" t="s">
        <v>152</v>
      </c>
      <c r="L149" s="168" t="s">
        <v>112</v>
      </c>
      <c r="M149" s="311"/>
      <c r="N149" s="307"/>
      <c r="O149" s="307"/>
      <c r="P149" s="309"/>
      <c r="Q149" s="307"/>
      <c r="R149" s="309"/>
      <c r="S149" s="307"/>
      <c r="T149" s="317"/>
    </row>
    <row r="150" spans="1:20" s="162" customFormat="1" ht="28.8" x14ac:dyDescent="0.25">
      <c r="A150" s="304">
        <v>58</v>
      </c>
      <c r="B150" s="304" t="s">
        <v>233</v>
      </c>
      <c r="C150" s="312" t="s">
        <v>1026</v>
      </c>
      <c r="D150" s="304" t="s">
        <v>1027</v>
      </c>
      <c r="E150" s="305" t="s">
        <v>1033</v>
      </c>
      <c r="F150" s="304">
        <v>18</v>
      </c>
      <c r="G150" s="304" t="s">
        <v>1022</v>
      </c>
      <c r="H150" s="304" t="s">
        <v>1028</v>
      </c>
      <c r="I150" s="304" t="s">
        <v>615</v>
      </c>
      <c r="J150" s="170" t="s">
        <v>1029</v>
      </c>
      <c r="K150" s="168" t="s">
        <v>128</v>
      </c>
      <c r="L150" s="168" t="s">
        <v>103</v>
      </c>
      <c r="M150" s="310">
        <v>91</v>
      </c>
      <c r="N150" s="306">
        <v>498151.73</v>
      </c>
      <c r="O150" s="306">
        <v>423428.96</v>
      </c>
      <c r="P150" s="308">
        <v>0.85</v>
      </c>
      <c r="Q150" s="306">
        <v>64754.78</v>
      </c>
      <c r="R150" s="308">
        <v>0.13</v>
      </c>
      <c r="S150" s="306">
        <v>9967.99</v>
      </c>
      <c r="T150" s="315">
        <v>0.02</v>
      </c>
    </row>
    <row r="151" spans="1:20" s="162" customFormat="1" ht="28.8" x14ac:dyDescent="0.25">
      <c r="A151" s="304"/>
      <c r="B151" s="304"/>
      <c r="C151" s="313"/>
      <c r="D151" s="304"/>
      <c r="E151" s="305"/>
      <c r="F151" s="304"/>
      <c r="G151" s="304"/>
      <c r="H151" s="304"/>
      <c r="I151" s="304"/>
      <c r="J151" s="170" t="s">
        <v>1030</v>
      </c>
      <c r="K151" s="168" t="s">
        <v>128</v>
      </c>
      <c r="L151" s="168" t="s">
        <v>285</v>
      </c>
      <c r="M151" s="363"/>
      <c r="N151" s="318"/>
      <c r="O151" s="318"/>
      <c r="P151" s="319"/>
      <c r="Q151" s="318"/>
      <c r="R151" s="319"/>
      <c r="S151" s="318"/>
      <c r="T151" s="316"/>
    </row>
    <row r="152" spans="1:20" s="162" customFormat="1" ht="28.8" x14ac:dyDescent="0.25">
      <c r="A152" s="304"/>
      <c r="B152" s="304"/>
      <c r="C152" s="313"/>
      <c r="D152" s="304"/>
      <c r="E152" s="305"/>
      <c r="F152" s="304"/>
      <c r="G152" s="304"/>
      <c r="H152" s="304"/>
      <c r="I152" s="304"/>
      <c r="J152" s="170" t="s">
        <v>1031</v>
      </c>
      <c r="K152" s="168" t="s">
        <v>152</v>
      </c>
      <c r="L152" s="168" t="s">
        <v>164</v>
      </c>
      <c r="M152" s="363"/>
      <c r="N152" s="318"/>
      <c r="O152" s="318"/>
      <c r="P152" s="319"/>
      <c r="Q152" s="318"/>
      <c r="R152" s="319"/>
      <c r="S152" s="318"/>
      <c r="T152" s="316"/>
    </row>
    <row r="153" spans="1:20" s="162" customFormat="1" ht="57.6" x14ac:dyDescent="0.25">
      <c r="A153" s="304"/>
      <c r="B153" s="304"/>
      <c r="C153" s="314"/>
      <c r="D153" s="304"/>
      <c r="E153" s="305"/>
      <c r="F153" s="304"/>
      <c r="G153" s="304"/>
      <c r="H153" s="304"/>
      <c r="I153" s="304"/>
      <c r="J153" s="170" t="s">
        <v>1032</v>
      </c>
      <c r="K153" s="168" t="s">
        <v>152</v>
      </c>
      <c r="L153" s="168" t="s">
        <v>164</v>
      </c>
      <c r="M153" s="311"/>
      <c r="N153" s="307"/>
      <c r="O153" s="307"/>
      <c r="P153" s="309"/>
      <c r="Q153" s="307"/>
      <c r="R153" s="309"/>
      <c r="S153" s="307"/>
      <c r="T153" s="317"/>
    </row>
    <row r="154" spans="1:20" s="162" customFormat="1" ht="87.6" customHeight="1" x14ac:dyDescent="0.25">
      <c r="A154" s="304">
        <v>59</v>
      </c>
      <c r="B154" s="304" t="s">
        <v>233</v>
      </c>
      <c r="C154" s="312" t="s">
        <v>1041</v>
      </c>
      <c r="D154" s="304" t="s">
        <v>1042</v>
      </c>
      <c r="E154" s="305" t="s">
        <v>1043</v>
      </c>
      <c r="F154" s="304">
        <v>18</v>
      </c>
      <c r="G154" s="304" t="s">
        <v>1044</v>
      </c>
      <c r="H154" s="303">
        <v>43961</v>
      </c>
      <c r="I154" s="304" t="s">
        <v>615</v>
      </c>
      <c r="J154" s="170" t="s">
        <v>990</v>
      </c>
      <c r="K154" s="171" t="s">
        <v>152</v>
      </c>
      <c r="L154" s="171" t="s">
        <v>108</v>
      </c>
      <c r="M154" s="310">
        <v>94</v>
      </c>
      <c r="N154" s="306">
        <v>495103.46</v>
      </c>
      <c r="O154" s="306">
        <v>420837.93</v>
      </c>
      <c r="P154" s="308">
        <v>0.85</v>
      </c>
      <c r="Q154" s="306">
        <v>64358.52</v>
      </c>
      <c r="R154" s="308">
        <v>0.13</v>
      </c>
      <c r="S154" s="306">
        <v>9907.01</v>
      </c>
      <c r="T154" s="308">
        <v>0.02</v>
      </c>
    </row>
    <row r="155" spans="1:20" s="162" customFormat="1" ht="87.6" customHeight="1" x14ac:dyDescent="0.25">
      <c r="A155" s="304"/>
      <c r="B155" s="304"/>
      <c r="C155" s="314"/>
      <c r="D155" s="304"/>
      <c r="E155" s="305"/>
      <c r="F155" s="304"/>
      <c r="G155" s="304"/>
      <c r="H155" s="304"/>
      <c r="I155" s="304"/>
      <c r="J155" s="170" t="s">
        <v>1045</v>
      </c>
      <c r="K155" s="171" t="s">
        <v>128</v>
      </c>
      <c r="L155" s="171" t="s">
        <v>110</v>
      </c>
      <c r="M155" s="311"/>
      <c r="N155" s="307"/>
      <c r="O155" s="307"/>
      <c r="P155" s="309"/>
      <c r="Q155" s="307"/>
      <c r="R155" s="309"/>
      <c r="S155" s="307"/>
      <c r="T155" s="309"/>
    </row>
    <row r="156" spans="1:20" s="162" customFormat="1" ht="28.8" x14ac:dyDescent="0.25">
      <c r="A156" s="304">
        <v>60</v>
      </c>
      <c r="B156" s="304" t="s">
        <v>233</v>
      </c>
      <c r="C156" s="312" t="s">
        <v>1046</v>
      </c>
      <c r="D156" s="304" t="s">
        <v>1047</v>
      </c>
      <c r="E156" s="305" t="s">
        <v>1054</v>
      </c>
      <c r="F156" s="304">
        <v>36</v>
      </c>
      <c r="G156" s="304" t="s">
        <v>1048</v>
      </c>
      <c r="H156" s="304" t="s">
        <v>1049</v>
      </c>
      <c r="I156" s="304" t="s">
        <v>616</v>
      </c>
      <c r="J156" s="170" t="s">
        <v>1050</v>
      </c>
      <c r="K156" s="172" t="s">
        <v>128</v>
      </c>
      <c r="L156" s="172" t="s">
        <v>90</v>
      </c>
      <c r="M156" s="310">
        <v>91</v>
      </c>
      <c r="N156" s="306">
        <v>1473253.99</v>
      </c>
      <c r="O156" s="306">
        <v>1252265.8700000001</v>
      </c>
      <c r="P156" s="308">
        <v>0.85</v>
      </c>
      <c r="Q156" s="306">
        <v>191508.33</v>
      </c>
      <c r="R156" s="308">
        <v>0.13</v>
      </c>
      <c r="S156" s="306">
        <v>29479.79</v>
      </c>
      <c r="T156" s="315">
        <v>0.02</v>
      </c>
    </row>
    <row r="157" spans="1:20" s="162" customFormat="1" ht="14.4" x14ac:dyDescent="0.25">
      <c r="A157" s="304"/>
      <c r="B157" s="304"/>
      <c r="C157" s="313"/>
      <c r="D157" s="304"/>
      <c r="E157" s="305"/>
      <c r="F157" s="304"/>
      <c r="G157" s="304"/>
      <c r="H157" s="304"/>
      <c r="I157" s="304"/>
      <c r="J157" s="170" t="s">
        <v>1051</v>
      </c>
      <c r="K157" s="172" t="s">
        <v>152</v>
      </c>
      <c r="L157" s="172" t="s">
        <v>88</v>
      </c>
      <c r="M157" s="363"/>
      <c r="N157" s="318"/>
      <c r="O157" s="318"/>
      <c r="P157" s="319"/>
      <c r="Q157" s="318"/>
      <c r="R157" s="319"/>
      <c r="S157" s="318"/>
      <c r="T157" s="316"/>
    </row>
    <row r="158" spans="1:20" s="162" customFormat="1" ht="28.8" x14ac:dyDescent="0.25">
      <c r="A158" s="304"/>
      <c r="B158" s="304"/>
      <c r="C158" s="313"/>
      <c r="D158" s="304"/>
      <c r="E158" s="305"/>
      <c r="F158" s="304"/>
      <c r="G158" s="304"/>
      <c r="H158" s="304"/>
      <c r="I158" s="304"/>
      <c r="J158" s="170" t="s">
        <v>1052</v>
      </c>
      <c r="K158" s="172" t="s">
        <v>128</v>
      </c>
      <c r="L158" s="172" t="s">
        <v>90</v>
      </c>
      <c r="M158" s="363"/>
      <c r="N158" s="318"/>
      <c r="O158" s="318"/>
      <c r="P158" s="319"/>
      <c r="Q158" s="318"/>
      <c r="R158" s="319"/>
      <c r="S158" s="318"/>
      <c r="T158" s="316"/>
    </row>
    <row r="159" spans="1:20" s="162" customFormat="1" ht="28.8" x14ac:dyDescent="0.25">
      <c r="A159" s="304"/>
      <c r="B159" s="304"/>
      <c r="C159" s="314"/>
      <c r="D159" s="304"/>
      <c r="E159" s="305"/>
      <c r="F159" s="304"/>
      <c r="G159" s="304"/>
      <c r="H159" s="304"/>
      <c r="I159" s="304"/>
      <c r="J159" s="170" t="s">
        <v>1053</v>
      </c>
      <c r="K159" s="172" t="s">
        <v>128</v>
      </c>
      <c r="L159" s="172" t="s">
        <v>90</v>
      </c>
      <c r="M159" s="311"/>
      <c r="N159" s="307"/>
      <c r="O159" s="307"/>
      <c r="P159" s="309"/>
      <c r="Q159" s="307"/>
      <c r="R159" s="309"/>
      <c r="S159" s="307"/>
      <c r="T159" s="317"/>
    </row>
    <row r="160" spans="1:20" s="162" customFormat="1" ht="48.6" customHeight="1" x14ac:dyDescent="0.25">
      <c r="A160" s="312">
        <v>61</v>
      </c>
      <c r="B160" s="312" t="s">
        <v>233</v>
      </c>
      <c r="C160" s="312" t="s">
        <v>1055</v>
      </c>
      <c r="D160" s="312" t="s">
        <v>1056</v>
      </c>
      <c r="E160" s="321" t="s">
        <v>1060</v>
      </c>
      <c r="F160" s="312">
        <v>32</v>
      </c>
      <c r="G160" s="312" t="s">
        <v>1061</v>
      </c>
      <c r="H160" s="320">
        <v>44356</v>
      </c>
      <c r="I160" s="312" t="s">
        <v>616</v>
      </c>
      <c r="J160" s="170" t="s">
        <v>1057</v>
      </c>
      <c r="K160" s="173" t="s">
        <v>152</v>
      </c>
      <c r="L160" s="173" t="s">
        <v>160</v>
      </c>
      <c r="M160" s="310">
        <v>94</v>
      </c>
      <c r="N160" s="306">
        <v>486028.75</v>
      </c>
      <c r="O160" s="306">
        <v>413124.43</v>
      </c>
      <c r="P160" s="308">
        <v>0.85</v>
      </c>
      <c r="Q160" s="306">
        <v>63178.91</v>
      </c>
      <c r="R160" s="308">
        <v>0.13</v>
      </c>
      <c r="S160" s="306">
        <v>9725.41</v>
      </c>
      <c r="T160" s="315">
        <v>0.02</v>
      </c>
    </row>
    <row r="161" spans="1:20" s="162" customFormat="1" ht="64.8" customHeight="1" x14ac:dyDescent="0.25">
      <c r="A161" s="313"/>
      <c r="B161" s="313"/>
      <c r="C161" s="313"/>
      <c r="D161" s="313"/>
      <c r="E161" s="322"/>
      <c r="F161" s="313"/>
      <c r="G161" s="313"/>
      <c r="H161" s="313"/>
      <c r="I161" s="313"/>
      <c r="J161" s="170" t="s">
        <v>1058</v>
      </c>
      <c r="K161" s="173" t="s">
        <v>128</v>
      </c>
      <c r="L161" s="173" t="s">
        <v>67</v>
      </c>
      <c r="M161" s="363"/>
      <c r="N161" s="318"/>
      <c r="O161" s="318"/>
      <c r="P161" s="319"/>
      <c r="Q161" s="318"/>
      <c r="R161" s="319"/>
      <c r="S161" s="318"/>
      <c r="T161" s="316"/>
    </row>
    <row r="162" spans="1:20" s="162" customFormat="1" ht="48.6" customHeight="1" x14ac:dyDescent="0.25">
      <c r="A162" s="314"/>
      <c r="B162" s="314"/>
      <c r="C162" s="314"/>
      <c r="D162" s="314"/>
      <c r="E162" s="323"/>
      <c r="F162" s="314"/>
      <c r="G162" s="314"/>
      <c r="H162" s="314"/>
      <c r="I162" s="314"/>
      <c r="J162" s="170" t="s">
        <v>1059</v>
      </c>
      <c r="K162" s="173" t="s">
        <v>152</v>
      </c>
      <c r="L162" s="173" t="s">
        <v>112</v>
      </c>
      <c r="M162" s="311"/>
      <c r="N162" s="307"/>
      <c r="O162" s="307"/>
      <c r="P162" s="309"/>
      <c r="Q162" s="307"/>
      <c r="R162" s="309"/>
      <c r="S162" s="307"/>
      <c r="T162" s="317"/>
    </row>
    <row r="163" spans="1:20" s="162" customFormat="1" ht="48.6" customHeight="1" x14ac:dyDescent="0.25">
      <c r="A163" s="304">
        <v>62</v>
      </c>
      <c r="B163" s="304" t="s">
        <v>233</v>
      </c>
      <c r="C163" s="312" t="s">
        <v>1062</v>
      </c>
      <c r="D163" s="304" t="s">
        <v>1063</v>
      </c>
      <c r="E163" s="305" t="s">
        <v>1067</v>
      </c>
      <c r="F163" s="304">
        <v>26</v>
      </c>
      <c r="G163" s="304" t="s">
        <v>1064</v>
      </c>
      <c r="H163" s="303">
        <v>44203</v>
      </c>
      <c r="I163" s="304" t="s">
        <v>616</v>
      </c>
      <c r="J163" s="170" t="s">
        <v>1065</v>
      </c>
      <c r="K163" s="174" t="s">
        <v>152</v>
      </c>
      <c r="L163" s="174" t="s">
        <v>112</v>
      </c>
      <c r="M163" s="326">
        <v>91</v>
      </c>
      <c r="N163" s="325">
        <v>508730.23</v>
      </c>
      <c r="O163" s="325">
        <v>432420.68</v>
      </c>
      <c r="P163" s="324">
        <v>0.85</v>
      </c>
      <c r="Q163" s="325">
        <v>66129.87</v>
      </c>
      <c r="R163" s="324">
        <v>0.13</v>
      </c>
      <c r="S163" s="325">
        <v>10179.68</v>
      </c>
      <c r="T163" s="324">
        <v>0.02</v>
      </c>
    </row>
    <row r="164" spans="1:20" s="162" customFormat="1" ht="48.6" customHeight="1" x14ac:dyDescent="0.25">
      <c r="A164" s="304"/>
      <c r="B164" s="304"/>
      <c r="C164" s="314"/>
      <c r="D164" s="304"/>
      <c r="E164" s="305"/>
      <c r="F164" s="304"/>
      <c r="G164" s="304"/>
      <c r="H164" s="304"/>
      <c r="I164" s="304"/>
      <c r="J164" s="170" t="s">
        <v>1066</v>
      </c>
      <c r="K164" s="174" t="s">
        <v>128</v>
      </c>
      <c r="L164" s="174" t="s">
        <v>261</v>
      </c>
      <c r="M164" s="326"/>
      <c r="N164" s="325"/>
      <c r="O164" s="325"/>
      <c r="P164" s="324"/>
      <c r="Q164" s="325"/>
      <c r="R164" s="324"/>
      <c r="S164" s="325"/>
      <c r="T164" s="324"/>
    </row>
    <row r="165" spans="1:20" s="162" customFormat="1" ht="43.95" customHeight="1" x14ac:dyDescent="0.25">
      <c r="A165" s="304">
        <v>63</v>
      </c>
      <c r="B165" s="304" t="s">
        <v>233</v>
      </c>
      <c r="C165" s="312" t="s">
        <v>1068</v>
      </c>
      <c r="D165" s="304" t="s">
        <v>1069</v>
      </c>
      <c r="E165" s="327" t="s">
        <v>1074</v>
      </c>
      <c r="F165" s="304">
        <v>12</v>
      </c>
      <c r="G165" s="304" t="s">
        <v>1070</v>
      </c>
      <c r="H165" s="304" t="s">
        <v>1071</v>
      </c>
      <c r="I165" s="304" t="s">
        <v>615</v>
      </c>
      <c r="J165" s="170" t="s">
        <v>1072</v>
      </c>
      <c r="K165" s="175" t="s">
        <v>152</v>
      </c>
      <c r="L165" s="175" t="s">
        <v>74</v>
      </c>
      <c r="M165" s="310">
        <v>91</v>
      </c>
      <c r="N165" s="306">
        <v>211000.5</v>
      </c>
      <c r="O165" s="306">
        <v>179350.42</v>
      </c>
      <c r="P165" s="308">
        <v>0.85</v>
      </c>
      <c r="Q165" s="306">
        <v>27427.97</v>
      </c>
      <c r="R165" s="308">
        <v>0.13</v>
      </c>
      <c r="S165" s="306">
        <v>4222.1099999999997</v>
      </c>
      <c r="T165" s="308">
        <v>0.02</v>
      </c>
    </row>
    <row r="166" spans="1:20" s="162" customFormat="1" ht="42.6" customHeight="1" x14ac:dyDescent="0.25">
      <c r="A166" s="304"/>
      <c r="B166" s="304"/>
      <c r="C166" s="314"/>
      <c r="D166" s="304"/>
      <c r="E166" s="305"/>
      <c r="F166" s="304"/>
      <c r="G166" s="304"/>
      <c r="H166" s="304"/>
      <c r="I166" s="304"/>
      <c r="J166" s="170" t="s">
        <v>1073</v>
      </c>
      <c r="K166" s="175" t="s">
        <v>128</v>
      </c>
      <c r="L166" s="175" t="s">
        <v>67</v>
      </c>
      <c r="M166" s="311"/>
      <c r="N166" s="307"/>
      <c r="O166" s="307"/>
      <c r="P166" s="309"/>
      <c r="Q166" s="307"/>
      <c r="R166" s="309"/>
      <c r="S166" s="307"/>
      <c r="T166" s="309"/>
    </row>
    <row r="167" spans="1:20" s="162" customFormat="1" ht="58.2" customHeight="1" x14ac:dyDescent="0.25">
      <c r="A167" s="304">
        <v>64</v>
      </c>
      <c r="B167" s="304" t="s">
        <v>233</v>
      </c>
      <c r="C167" s="312" t="s">
        <v>1075</v>
      </c>
      <c r="D167" s="304" t="s">
        <v>1264</v>
      </c>
      <c r="E167" s="305" t="s">
        <v>1078</v>
      </c>
      <c r="F167" s="304">
        <v>26</v>
      </c>
      <c r="G167" s="304" t="s">
        <v>1076</v>
      </c>
      <c r="H167" s="303">
        <v>44374</v>
      </c>
      <c r="I167" s="304" t="s">
        <v>616</v>
      </c>
      <c r="J167" s="170" t="s">
        <v>1077</v>
      </c>
      <c r="K167" s="176" t="s">
        <v>152</v>
      </c>
      <c r="L167" s="176" t="s">
        <v>164</v>
      </c>
      <c r="M167" s="310">
        <v>94</v>
      </c>
      <c r="N167" s="306">
        <v>475700.38</v>
      </c>
      <c r="O167" s="306">
        <v>404345.32</v>
      </c>
      <c r="P167" s="308">
        <v>0.85</v>
      </c>
      <c r="Q167" s="306">
        <v>61836.3</v>
      </c>
      <c r="R167" s="308">
        <v>0.13</v>
      </c>
      <c r="S167" s="306">
        <v>9518.76</v>
      </c>
      <c r="T167" s="308">
        <v>0.02</v>
      </c>
    </row>
    <row r="168" spans="1:20" s="162" customFormat="1" ht="58.2" customHeight="1" x14ac:dyDescent="0.25">
      <c r="A168" s="304"/>
      <c r="B168" s="304"/>
      <c r="C168" s="314"/>
      <c r="D168" s="304"/>
      <c r="E168" s="305"/>
      <c r="F168" s="304"/>
      <c r="G168" s="304"/>
      <c r="H168" s="304"/>
      <c r="I168" s="304"/>
      <c r="J168" s="170" t="s">
        <v>1085</v>
      </c>
      <c r="K168" s="176" t="s">
        <v>128</v>
      </c>
      <c r="L168" s="176" t="s">
        <v>103</v>
      </c>
      <c r="M168" s="311"/>
      <c r="N168" s="307"/>
      <c r="O168" s="307"/>
      <c r="P168" s="309"/>
      <c r="Q168" s="307"/>
      <c r="R168" s="309"/>
      <c r="S168" s="307"/>
      <c r="T168" s="309"/>
    </row>
    <row r="169" spans="1:20" s="162" customFormat="1" ht="28.8" x14ac:dyDescent="0.25">
      <c r="A169" s="312">
        <v>65</v>
      </c>
      <c r="B169" s="312" t="s">
        <v>233</v>
      </c>
      <c r="C169" s="312" t="s">
        <v>1079</v>
      </c>
      <c r="D169" s="312" t="s">
        <v>1080</v>
      </c>
      <c r="E169" s="364" t="s">
        <v>1087</v>
      </c>
      <c r="F169" s="312">
        <v>27</v>
      </c>
      <c r="G169" s="312" t="s">
        <v>1081</v>
      </c>
      <c r="H169" s="320">
        <v>44262</v>
      </c>
      <c r="I169" s="312" t="s">
        <v>616</v>
      </c>
      <c r="J169" s="170" t="s">
        <v>1082</v>
      </c>
      <c r="K169" s="177" t="s">
        <v>152</v>
      </c>
      <c r="L169" s="177" t="s">
        <v>112</v>
      </c>
      <c r="M169" s="310">
        <v>94</v>
      </c>
      <c r="N169" s="306">
        <v>479655.05</v>
      </c>
      <c r="O169" s="306">
        <v>407706.78</v>
      </c>
      <c r="P169" s="308">
        <v>0.85</v>
      </c>
      <c r="Q169" s="306">
        <v>62350.400000000001</v>
      </c>
      <c r="R169" s="308">
        <v>0.13</v>
      </c>
      <c r="S169" s="306">
        <v>9597.8700000000008</v>
      </c>
      <c r="T169" s="308">
        <v>0.02</v>
      </c>
    </row>
    <row r="170" spans="1:20" s="162" customFormat="1" ht="28.8" x14ac:dyDescent="0.25">
      <c r="A170" s="313"/>
      <c r="B170" s="313"/>
      <c r="C170" s="313"/>
      <c r="D170" s="313"/>
      <c r="E170" s="322"/>
      <c r="F170" s="313"/>
      <c r="G170" s="313"/>
      <c r="H170" s="313"/>
      <c r="I170" s="313"/>
      <c r="J170" s="170" t="s">
        <v>1083</v>
      </c>
      <c r="K170" s="177" t="s">
        <v>152</v>
      </c>
      <c r="L170" s="177" t="s">
        <v>112</v>
      </c>
      <c r="M170" s="363"/>
      <c r="N170" s="318"/>
      <c r="O170" s="318"/>
      <c r="P170" s="319"/>
      <c r="Q170" s="318"/>
      <c r="R170" s="319"/>
      <c r="S170" s="318"/>
      <c r="T170" s="319"/>
    </row>
    <row r="171" spans="1:20" s="162" customFormat="1" ht="28.8" x14ac:dyDescent="0.25">
      <c r="A171" s="313"/>
      <c r="B171" s="313"/>
      <c r="C171" s="313"/>
      <c r="D171" s="313"/>
      <c r="E171" s="322"/>
      <c r="F171" s="313"/>
      <c r="G171" s="313"/>
      <c r="H171" s="313"/>
      <c r="I171" s="313"/>
      <c r="J171" s="170" t="s">
        <v>1084</v>
      </c>
      <c r="K171" s="177" t="s">
        <v>152</v>
      </c>
      <c r="L171" s="177" t="s">
        <v>164</v>
      </c>
      <c r="M171" s="363"/>
      <c r="N171" s="318"/>
      <c r="O171" s="318"/>
      <c r="P171" s="319"/>
      <c r="Q171" s="318"/>
      <c r="R171" s="319"/>
      <c r="S171" s="318"/>
      <c r="T171" s="319"/>
    </row>
    <row r="172" spans="1:20" s="162" customFormat="1" ht="28.8" x14ac:dyDescent="0.25">
      <c r="A172" s="313"/>
      <c r="B172" s="313"/>
      <c r="C172" s="313"/>
      <c r="D172" s="313"/>
      <c r="E172" s="322"/>
      <c r="F172" s="313"/>
      <c r="G172" s="313"/>
      <c r="H172" s="313"/>
      <c r="I172" s="313"/>
      <c r="J172" s="170" t="s">
        <v>1085</v>
      </c>
      <c r="K172" s="177" t="s">
        <v>128</v>
      </c>
      <c r="L172" s="177" t="s">
        <v>103</v>
      </c>
      <c r="M172" s="363"/>
      <c r="N172" s="318"/>
      <c r="O172" s="318"/>
      <c r="P172" s="319"/>
      <c r="Q172" s="318"/>
      <c r="R172" s="319"/>
      <c r="S172" s="318"/>
      <c r="T172" s="319"/>
    </row>
    <row r="173" spans="1:20" s="162" customFormat="1" ht="28.8" x14ac:dyDescent="0.25">
      <c r="A173" s="314"/>
      <c r="B173" s="314"/>
      <c r="C173" s="314"/>
      <c r="D173" s="314"/>
      <c r="E173" s="323"/>
      <c r="F173" s="314"/>
      <c r="G173" s="314"/>
      <c r="H173" s="314"/>
      <c r="I173" s="314"/>
      <c r="J173" s="170" t="s">
        <v>1086</v>
      </c>
      <c r="K173" s="177" t="s">
        <v>128</v>
      </c>
      <c r="L173" s="177" t="s">
        <v>140</v>
      </c>
      <c r="M173" s="311"/>
      <c r="N173" s="307"/>
      <c r="O173" s="307"/>
      <c r="P173" s="309"/>
      <c r="Q173" s="307"/>
      <c r="R173" s="309"/>
      <c r="S173" s="307"/>
      <c r="T173" s="309"/>
    </row>
    <row r="174" spans="1:20" s="162" customFormat="1" ht="67.2" customHeight="1" x14ac:dyDescent="0.25">
      <c r="A174" s="304">
        <v>66</v>
      </c>
      <c r="B174" s="304" t="s">
        <v>233</v>
      </c>
      <c r="C174" s="304" t="s">
        <v>1183</v>
      </c>
      <c r="D174" s="304" t="s">
        <v>1184</v>
      </c>
      <c r="E174" s="305" t="s">
        <v>1185</v>
      </c>
      <c r="F174" s="304">
        <v>36</v>
      </c>
      <c r="G174" s="304" t="s">
        <v>1186</v>
      </c>
      <c r="H174" s="304" t="s">
        <v>1187</v>
      </c>
      <c r="I174" s="304" t="s">
        <v>616</v>
      </c>
      <c r="J174" s="170" t="s">
        <v>87</v>
      </c>
      <c r="K174" s="184" t="s">
        <v>152</v>
      </c>
      <c r="L174" s="184" t="s">
        <v>88</v>
      </c>
      <c r="M174" s="310">
        <v>94</v>
      </c>
      <c r="N174" s="306">
        <v>1499902.7</v>
      </c>
      <c r="O174" s="306">
        <v>1274917.29</v>
      </c>
      <c r="P174" s="308">
        <v>0.85</v>
      </c>
      <c r="Q174" s="306">
        <v>194972.36</v>
      </c>
      <c r="R174" s="308">
        <v>0.13</v>
      </c>
      <c r="S174" s="306">
        <v>30013.05</v>
      </c>
      <c r="T174" s="308">
        <v>0.02</v>
      </c>
    </row>
    <row r="175" spans="1:20" s="162" customFormat="1" ht="67.2" customHeight="1" x14ac:dyDescent="0.25">
      <c r="A175" s="304"/>
      <c r="B175" s="304"/>
      <c r="C175" s="304"/>
      <c r="D175" s="304"/>
      <c r="E175" s="305"/>
      <c r="F175" s="304"/>
      <c r="G175" s="304"/>
      <c r="H175" s="304"/>
      <c r="I175" s="304"/>
      <c r="J175" s="170" t="s">
        <v>1188</v>
      </c>
      <c r="K175" s="184" t="s">
        <v>128</v>
      </c>
      <c r="L175" s="184" t="s">
        <v>90</v>
      </c>
      <c r="M175" s="311"/>
      <c r="N175" s="307"/>
      <c r="O175" s="307"/>
      <c r="P175" s="309"/>
      <c r="Q175" s="307"/>
      <c r="R175" s="309"/>
      <c r="S175" s="307"/>
      <c r="T175" s="309"/>
    </row>
    <row r="176" spans="1:20" s="162" customFormat="1" ht="41.4" customHeight="1" x14ac:dyDescent="0.25">
      <c r="A176" s="312">
        <v>67</v>
      </c>
      <c r="B176" s="312" t="s">
        <v>233</v>
      </c>
      <c r="C176" s="312" t="s">
        <v>1189</v>
      </c>
      <c r="D176" s="312" t="s">
        <v>1190</v>
      </c>
      <c r="E176" s="321" t="s">
        <v>1195</v>
      </c>
      <c r="F176" s="312">
        <v>48</v>
      </c>
      <c r="G176" s="312" t="s">
        <v>1191</v>
      </c>
      <c r="H176" s="320">
        <v>44937</v>
      </c>
      <c r="I176" s="312" t="s">
        <v>616</v>
      </c>
      <c r="J176" s="170" t="s">
        <v>1192</v>
      </c>
      <c r="K176" s="185" t="s">
        <v>152</v>
      </c>
      <c r="L176" s="185" t="s">
        <v>112</v>
      </c>
      <c r="M176" s="310">
        <v>94</v>
      </c>
      <c r="N176" s="306">
        <v>1499991.21</v>
      </c>
      <c r="O176" s="306">
        <v>1274992.51</v>
      </c>
      <c r="P176" s="308">
        <v>0.85</v>
      </c>
      <c r="Q176" s="306">
        <v>194983.89</v>
      </c>
      <c r="R176" s="308">
        <v>0.13</v>
      </c>
      <c r="S176" s="306">
        <v>30014.81</v>
      </c>
      <c r="T176" s="308">
        <v>0.02</v>
      </c>
    </row>
    <row r="177" spans="1:20" s="162" customFormat="1" ht="41.4" customHeight="1" x14ac:dyDescent="0.25">
      <c r="A177" s="313"/>
      <c r="B177" s="313"/>
      <c r="C177" s="313"/>
      <c r="D177" s="313"/>
      <c r="E177" s="322"/>
      <c r="F177" s="313"/>
      <c r="G177" s="313"/>
      <c r="H177" s="313"/>
      <c r="I177" s="313"/>
      <c r="J177" s="170" t="s">
        <v>1193</v>
      </c>
      <c r="K177" s="185" t="s">
        <v>128</v>
      </c>
      <c r="L177" s="185" t="s">
        <v>261</v>
      </c>
      <c r="M177" s="363"/>
      <c r="N177" s="318"/>
      <c r="O177" s="318"/>
      <c r="P177" s="319"/>
      <c r="Q177" s="318"/>
      <c r="R177" s="319"/>
      <c r="S177" s="318"/>
      <c r="T177" s="319"/>
    </row>
    <row r="178" spans="1:20" s="162" customFormat="1" ht="41.4" customHeight="1" x14ac:dyDescent="0.25">
      <c r="A178" s="314"/>
      <c r="B178" s="314"/>
      <c r="C178" s="314"/>
      <c r="D178" s="314"/>
      <c r="E178" s="323"/>
      <c r="F178" s="314"/>
      <c r="G178" s="314"/>
      <c r="H178" s="314"/>
      <c r="I178" s="314"/>
      <c r="J178" s="170" t="s">
        <v>1194</v>
      </c>
      <c r="K178" s="185" t="s">
        <v>152</v>
      </c>
      <c r="L178" s="185" t="s">
        <v>112</v>
      </c>
      <c r="M178" s="311"/>
      <c r="N178" s="307"/>
      <c r="O178" s="307"/>
      <c r="P178" s="309"/>
      <c r="Q178" s="307"/>
      <c r="R178" s="309"/>
      <c r="S178" s="307"/>
      <c r="T178" s="309"/>
    </row>
    <row r="179" spans="1:20" s="200" customFormat="1" ht="81.599999999999994" customHeight="1" x14ac:dyDescent="0.25">
      <c r="A179" s="234">
        <v>68</v>
      </c>
      <c r="B179" s="234" t="s">
        <v>233</v>
      </c>
      <c r="C179" s="234" t="s">
        <v>1235</v>
      </c>
      <c r="D179" s="234" t="s">
        <v>1236</v>
      </c>
      <c r="E179" s="280" t="s">
        <v>1237</v>
      </c>
      <c r="F179" s="365" t="s">
        <v>1285</v>
      </c>
      <c r="G179" s="234" t="s">
        <v>1238</v>
      </c>
      <c r="H179" s="228">
        <v>44884</v>
      </c>
      <c r="I179" s="234" t="s">
        <v>616</v>
      </c>
      <c r="J179" s="202" t="s">
        <v>1239</v>
      </c>
      <c r="K179" s="201" t="s">
        <v>152</v>
      </c>
      <c r="L179" s="201" t="s">
        <v>108</v>
      </c>
      <c r="M179" s="221">
        <v>91</v>
      </c>
      <c r="N179" s="366">
        <v>419379.44</v>
      </c>
      <c r="O179" s="219">
        <v>356472.52</v>
      </c>
      <c r="P179" s="217">
        <v>0.85</v>
      </c>
      <c r="Q179" s="219">
        <v>54515.15</v>
      </c>
      <c r="R179" s="217">
        <v>0.13</v>
      </c>
      <c r="S179" s="219">
        <v>8391.77</v>
      </c>
      <c r="T179" s="217">
        <v>0.02</v>
      </c>
    </row>
    <row r="180" spans="1:20" s="200" customFormat="1" ht="75" customHeight="1" x14ac:dyDescent="0.25">
      <c r="A180" s="235"/>
      <c r="B180" s="235"/>
      <c r="C180" s="235"/>
      <c r="D180" s="235"/>
      <c r="E180" s="276"/>
      <c r="F180" s="365"/>
      <c r="G180" s="235"/>
      <c r="H180" s="235"/>
      <c r="I180" s="235"/>
      <c r="J180" s="202" t="s">
        <v>1240</v>
      </c>
      <c r="K180" s="201" t="s">
        <v>128</v>
      </c>
      <c r="L180" s="201" t="s">
        <v>1241</v>
      </c>
      <c r="M180" s="222"/>
      <c r="N180" s="366"/>
      <c r="O180" s="220"/>
      <c r="P180" s="218"/>
      <c r="Q180" s="220"/>
      <c r="R180" s="218"/>
      <c r="S180" s="220"/>
      <c r="T180" s="218"/>
    </row>
    <row r="181" spans="1:20" ht="14.4" customHeight="1" x14ac:dyDescent="0.25">
      <c r="A181" s="261" t="s">
        <v>186</v>
      </c>
      <c r="B181" s="262"/>
      <c r="C181" s="262"/>
      <c r="D181" s="262"/>
      <c r="E181" s="262"/>
      <c r="F181" s="262"/>
      <c r="G181" s="262"/>
      <c r="H181" s="262"/>
      <c r="I181" s="262"/>
      <c r="J181" s="262"/>
      <c r="K181" s="262"/>
      <c r="L181" s="263"/>
      <c r="M181" s="18"/>
      <c r="N181" s="27">
        <f>SUM(N8:N180)</f>
        <v>60382044.019999981</v>
      </c>
      <c r="O181" s="27">
        <f>SUM(O8:O180)</f>
        <v>51324736.922999993</v>
      </c>
      <c r="P181" s="27"/>
      <c r="Q181" s="27">
        <f>SUM(Q8:Q180)</f>
        <v>7849284.3833999988</v>
      </c>
      <c r="R181" s="27"/>
      <c r="S181" s="27">
        <f>SUM(S8:S180)</f>
        <v>1208022.7136000004</v>
      </c>
      <c r="T181" s="27"/>
    </row>
    <row r="182" spans="1:20" ht="14.4" x14ac:dyDescent="0.25">
      <c r="A182" s="261" t="s">
        <v>187</v>
      </c>
      <c r="B182" s="262"/>
      <c r="C182" s="262"/>
      <c r="D182" s="262"/>
      <c r="E182" s="262"/>
      <c r="F182" s="262"/>
      <c r="G182" s="262"/>
      <c r="H182" s="262"/>
      <c r="I182" s="262"/>
      <c r="J182" s="262"/>
      <c r="K182" s="262"/>
      <c r="L182" s="262"/>
      <c r="M182" s="262"/>
      <c r="N182" s="262"/>
      <c r="O182" s="262"/>
      <c r="P182" s="262"/>
      <c r="Q182" s="262"/>
      <c r="R182" s="262"/>
      <c r="S182" s="262"/>
      <c r="T182" s="285"/>
    </row>
    <row r="183" spans="1:20" ht="28.8" x14ac:dyDescent="0.25">
      <c r="A183" s="286">
        <v>1</v>
      </c>
      <c r="B183" s="234" t="s">
        <v>188</v>
      </c>
      <c r="C183" s="234" t="s">
        <v>1120</v>
      </c>
      <c r="D183" s="234" t="s">
        <v>189</v>
      </c>
      <c r="E183" s="280" t="s">
        <v>190</v>
      </c>
      <c r="F183" s="234">
        <v>18</v>
      </c>
      <c r="G183" s="234" t="s">
        <v>71</v>
      </c>
      <c r="H183" s="234" t="s">
        <v>144</v>
      </c>
      <c r="I183" s="234" t="s">
        <v>615</v>
      </c>
      <c r="J183" s="77" t="s">
        <v>191</v>
      </c>
      <c r="K183" s="65" t="s">
        <v>63</v>
      </c>
      <c r="L183" s="65" t="s">
        <v>74</v>
      </c>
      <c r="M183" s="221">
        <v>86</v>
      </c>
      <c r="N183" s="219">
        <v>258191.52</v>
      </c>
      <c r="O183" s="219">
        <f>N183*85%</f>
        <v>219462.79199999999</v>
      </c>
      <c r="P183" s="217">
        <v>0.85</v>
      </c>
      <c r="Q183" s="219">
        <f>N183*13%</f>
        <v>33564.897599999997</v>
      </c>
      <c r="R183" s="217">
        <v>0.13</v>
      </c>
      <c r="S183" s="219">
        <f>N183*2%</f>
        <v>5163.8303999999998</v>
      </c>
      <c r="T183" s="271">
        <v>0.02</v>
      </c>
    </row>
    <row r="184" spans="1:20" ht="32.25" customHeight="1" x14ac:dyDescent="0.25">
      <c r="A184" s="302"/>
      <c r="B184" s="238"/>
      <c r="C184" s="238"/>
      <c r="D184" s="238"/>
      <c r="E184" s="281"/>
      <c r="F184" s="238"/>
      <c r="G184" s="238"/>
      <c r="H184" s="238"/>
      <c r="I184" s="238"/>
      <c r="J184" s="77" t="s">
        <v>192</v>
      </c>
      <c r="K184" s="65" t="s">
        <v>128</v>
      </c>
      <c r="L184" s="65" t="s">
        <v>140</v>
      </c>
      <c r="M184" s="274"/>
      <c r="N184" s="270"/>
      <c r="O184" s="270"/>
      <c r="P184" s="269"/>
      <c r="Q184" s="270"/>
      <c r="R184" s="269"/>
      <c r="S184" s="270"/>
      <c r="T184" s="272"/>
    </row>
    <row r="185" spans="1:20" ht="70.5" customHeight="1" x14ac:dyDescent="0.25">
      <c r="A185" s="287"/>
      <c r="B185" s="235"/>
      <c r="C185" s="235"/>
      <c r="D185" s="235"/>
      <c r="E185" s="276"/>
      <c r="F185" s="235"/>
      <c r="G185" s="235"/>
      <c r="H185" s="235"/>
      <c r="I185" s="235"/>
      <c r="J185" s="77" t="s">
        <v>116</v>
      </c>
      <c r="K185" s="65" t="s">
        <v>63</v>
      </c>
      <c r="L185" s="65" t="s">
        <v>74</v>
      </c>
      <c r="M185" s="222"/>
      <c r="N185" s="220"/>
      <c r="O185" s="220"/>
      <c r="P185" s="218"/>
      <c r="Q185" s="220"/>
      <c r="R185" s="218"/>
      <c r="S185" s="220"/>
      <c r="T185" s="273"/>
    </row>
    <row r="186" spans="1:20" ht="62.25" customHeight="1" x14ac:dyDescent="0.25">
      <c r="A186" s="286">
        <v>2</v>
      </c>
      <c r="B186" s="234" t="s">
        <v>193</v>
      </c>
      <c r="C186" s="234" t="s">
        <v>1121</v>
      </c>
      <c r="D186" s="234" t="s">
        <v>194</v>
      </c>
      <c r="E186" s="280" t="s">
        <v>195</v>
      </c>
      <c r="F186" s="234">
        <v>29</v>
      </c>
      <c r="G186" s="234" t="s">
        <v>196</v>
      </c>
      <c r="H186" s="234" t="s">
        <v>691</v>
      </c>
      <c r="I186" s="234" t="s">
        <v>615</v>
      </c>
      <c r="J186" s="77" t="s">
        <v>197</v>
      </c>
      <c r="K186" s="65" t="s">
        <v>128</v>
      </c>
      <c r="L186" s="65" t="s">
        <v>162</v>
      </c>
      <c r="M186" s="221">
        <v>86</v>
      </c>
      <c r="N186" s="219">
        <v>1162818.31</v>
      </c>
      <c r="O186" s="219">
        <f>N186*P186</f>
        <v>988395.56350000005</v>
      </c>
      <c r="P186" s="217">
        <v>0.85</v>
      </c>
      <c r="Q186" s="219">
        <f>N186*R186</f>
        <v>151166.38030000002</v>
      </c>
      <c r="R186" s="217">
        <v>0.13</v>
      </c>
      <c r="S186" s="219">
        <f>N186*T186</f>
        <v>23256.3662</v>
      </c>
      <c r="T186" s="271">
        <v>0.02</v>
      </c>
    </row>
    <row r="187" spans="1:20" ht="55.5" customHeight="1" x14ac:dyDescent="0.25">
      <c r="A187" s="287"/>
      <c r="B187" s="235"/>
      <c r="C187" s="235"/>
      <c r="D187" s="235"/>
      <c r="E187" s="276"/>
      <c r="F187" s="235"/>
      <c r="G187" s="235"/>
      <c r="H187" s="235"/>
      <c r="I187" s="235"/>
      <c r="J187" s="77" t="s">
        <v>198</v>
      </c>
      <c r="K187" s="65" t="s">
        <v>152</v>
      </c>
      <c r="L187" s="65" t="s">
        <v>199</v>
      </c>
      <c r="M187" s="222"/>
      <c r="N187" s="220"/>
      <c r="O187" s="220"/>
      <c r="P187" s="218"/>
      <c r="Q187" s="220"/>
      <c r="R187" s="218"/>
      <c r="S187" s="220"/>
      <c r="T187" s="273"/>
    </row>
    <row r="188" spans="1:20" ht="14.4" x14ac:dyDescent="0.25">
      <c r="A188" s="261" t="s">
        <v>200</v>
      </c>
      <c r="B188" s="262"/>
      <c r="C188" s="262"/>
      <c r="D188" s="262"/>
      <c r="E188" s="262"/>
      <c r="F188" s="262"/>
      <c r="G188" s="262"/>
      <c r="H188" s="262"/>
      <c r="I188" s="262"/>
      <c r="J188" s="262"/>
      <c r="K188" s="262"/>
      <c r="L188" s="263"/>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41" t="s">
        <v>201</v>
      </c>
      <c r="B189" s="342"/>
      <c r="C189" s="342"/>
      <c r="D189" s="342"/>
      <c r="E189" s="342"/>
      <c r="F189" s="342"/>
      <c r="G189" s="342"/>
      <c r="H189" s="342"/>
      <c r="I189" s="342"/>
      <c r="J189" s="342"/>
      <c r="K189" s="342"/>
      <c r="L189" s="343"/>
      <c r="M189" s="29"/>
      <c r="N189" s="29">
        <f>N181+N188</f>
        <v>61803053.849999979</v>
      </c>
      <c r="O189" s="29">
        <f>O181+O188</f>
        <v>52532595.278499991</v>
      </c>
      <c r="P189" s="30"/>
      <c r="Q189" s="29">
        <f>Q181+Q188</f>
        <v>8034015.6612999989</v>
      </c>
      <c r="R189" s="30"/>
      <c r="S189" s="29">
        <f>S181+S188</f>
        <v>1236442.9102000003</v>
      </c>
      <c r="T189" s="31"/>
    </row>
    <row r="191" spans="1:20" ht="13.2" customHeight="1" x14ac:dyDescent="0.25">
      <c r="A191" s="267" t="s">
        <v>1291</v>
      </c>
      <c r="B191" s="268"/>
      <c r="C191" s="268"/>
      <c r="D191" s="268"/>
      <c r="E191" s="268"/>
      <c r="F191" s="268"/>
      <c r="G191" s="268"/>
      <c r="H191" s="268"/>
      <c r="I191" s="268"/>
      <c r="J191" s="268"/>
      <c r="K191" s="268"/>
      <c r="L191" s="268"/>
      <c r="M191" s="268"/>
      <c r="N191" s="268"/>
      <c r="O191" s="268"/>
      <c r="P191" s="268"/>
      <c r="Q191" s="268"/>
      <c r="R191" s="268"/>
      <c r="S191" s="268"/>
      <c r="T191" s="268"/>
    </row>
    <row r="192" spans="1:20" ht="13.2" customHeight="1" x14ac:dyDescent="0.25">
      <c r="A192" s="268"/>
      <c r="B192" s="268"/>
      <c r="C192" s="268"/>
      <c r="D192" s="268"/>
      <c r="E192" s="268"/>
      <c r="F192" s="268"/>
      <c r="G192" s="268"/>
      <c r="H192" s="268"/>
      <c r="I192" s="268"/>
      <c r="J192" s="268"/>
      <c r="K192" s="268"/>
      <c r="L192" s="268"/>
      <c r="M192" s="268"/>
      <c r="N192" s="268"/>
      <c r="O192" s="268"/>
      <c r="P192" s="268"/>
      <c r="Q192" s="268"/>
      <c r="R192" s="268"/>
      <c r="S192" s="268"/>
      <c r="T192" s="268"/>
    </row>
    <row r="198" spans="17:20" x14ac:dyDescent="0.25">
      <c r="T198" s="24"/>
    </row>
    <row r="205" spans="17:20" x14ac:dyDescent="0.25">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4"/>
  <sheetViews>
    <sheetView view="pageBreakPreview" topLeftCell="A79" zoomScale="70" zoomScaleNormal="100" zoomScaleSheetLayoutView="70" zoomScalePageLayoutView="82" workbookViewId="0">
      <selection activeCell="H89" sqref="H89"/>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95" t="s">
        <v>0</v>
      </c>
      <c r="B1" s="297" t="s">
        <v>1</v>
      </c>
      <c r="C1" s="288" t="s">
        <v>1089</v>
      </c>
      <c r="D1" s="288" t="s">
        <v>2</v>
      </c>
      <c r="E1" s="288" t="s">
        <v>3</v>
      </c>
      <c r="F1" s="288" t="s">
        <v>4</v>
      </c>
      <c r="G1" s="288" t="s">
        <v>5</v>
      </c>
      <c r="H1" s="288" t="s">
        <v>6</v>
      </c>
      <c r="I1" s="288" t="s">
        <v>613</v>
      </c>
      <c r="J1" s="288" t="s">
        <v>7</v>
      </c>
      <c r="K1" s="297" t="s">
        <v>8</v>
      </c>
      <c r="L1" s="297" t="s">
        <v>9</v>
      </c>
      <c r="M1" s="297" t="s">
        <v>10</v>
      </c>
      <c r="N1" s="292" t="s">
        <v>11</v>
      </c>
      <c r="O1" s="293"/>
      <c r="P1" s="293"/>
      <c r="Q1" s="293"/>
      <c r="R1" s="293"/>
      <c r="S1" s="294"/>
      <c r="T1" s="1"/>
    </row>
    <row r="2" spans="1:20" ht="81" customHeight="1" x14ac:dyDescent="0.25">
      <c r="A2" s="296"/>
      <c r="B2" s="298"/>
      <c r="C2" s="289"/>
      <c r="D2" s="289"/>
      <c r="E2" s="289"/>
      <c r="F2" s="289"/>
      <c r="G2" s="289"/>
      <c r="H2" s="289"/>
      <c r="I2" s="289"/>
      <c r="J2" s="289"/>
      <c r="K2" s="298"/>
      <c r="L2" s="298"/>
      <c r="M2" s="298"/>
      <c r="N2" s="3" t="s">
        <v>12</v>
      </c>
      <c r="O2" s="3" t="s">
        <v>13</v>
      </c>
      <c r="P2" s="3" t="s">
        <v>14</v>
      </c>
      <c r="Q2" s="3" t="s">
        <v>15</v>
      </c>
      <c r="R2" s="3" t="s">
        <v>16</v>
      </c>
      <c r="S2" s="3" t="s">
        <v>17</v>
      </c>
      <c r="T2" s="4" t="s">
        <v>18</v>
      </c>
    </row>
    <row r="3" spans="1:20" ht="53.25" customHeight="1" x14ac:dyDescent="0.25">
      <c r="A3" s="5" t="s">
        <v>19</v>
      </c>
      <c r="B3" s="3" t="s">
        <v>20</v>
      </c>
      <c r="C3" s="180" t="s">
        <v>1090</v>
      </c>
      <c r="D3" s="6" t="s">
        <v>21</v>
      </c>
      <c r="E3" s="6" t="s">
        <v>22</v>
      </c>
      <c r="F3" s="6" t="s">
        <v>23</v>
      </c>
      <c r="G3" s="6" t="s">
        <v>24</v>
      </c>
      <c r="H3" s="6" t="s">
        <v>25</v>
      </c>
      <c r="I3" s="57" t="s">
        <v>614</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80" t="s">
        <v>1091</v>
      </c>
      <c r="D4" s="6" t="s">
        <v>39</v>
      </c>
      <c r="E4" s="6" t="s">
        <v>40</v>
      </c>
      <c r="F4" s="6" t="s">
        <v>41</v>
      </c>
      <c r="G4" s="6" t="s">
        <v>42</v>
      </c>
      <c r="H4" s="6" t="s">
        <v>43</v>
      </c>
      <c r="I4" s="57" t="s">
        <v>657</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90">
        <v>2</v>
      </c>
      <c r="C5" s="29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82" t="s">
        <v>202</v>
      </c>
      <c r="B6" s="283"/>
      <c r="C6" s="283"/>
      <c r="D6" s="283"/>
      <c r="E6" s="283"/>
      <c r="F6" s="283"/>
      <c r="G6" s="283"/>
      <c r="H6" s="283"/>
      <c r="I6" s="283"/>
      <c r="J6" s="283"/>
      <c r="K6" s="283"/>
      <c r="L6" s="283"/>
      <c r="M6" s="283"/>
      <c r="N6" s="283"/>
      <c r="O6" s="283"/>
      <c r="P6" s="283"/>
      <c r="Q6" s="283"/>
      <c r="R6" s="283"/>
      <c r="S6" s="283"/>
      <c r="T6" s="284"/>
    </row>
    <row r="7" spans="1:20" ht="20.25" customHeight="1" thickBot="1" x14ac:dyDescent="0.3">
      <c r="A7" s="355" t="s">
        <v>203</v>
      </c>
      <c r="B7" s="356"/>
      <c r="C7" s="356"/>
      <c r="D7" s="356"/>
      <c r="E7" s="356"/>
      <c r="F7" s="356"/>
      <c r="G7" s="356"/>
      <c r="H7" s="356"/>
      <c r="I7" s="356"/>
      <c r="J7" s="356"/>
      <c r="K7" s="356"/>
      <c r="L7" s="356"/>
      <c r="M7" s="356"/>
      <c r="N7" s="356"/>
      <c r="O7" s="356"/>
      <c r="P7" s="356"/>
      <c r="Q7" s="356"/>
      <c r="R7" s="356"/>
      <c r="S7" s="356"/>
      <c r="T7" s="357"/>
    </row>
    <row r="8" spans="1:20" ht="62.25" customHeight="1" x14ac:dyDescent="0.25">
      <c r="A8" s="397">
        <v>1</v>
      </c>
      <c r="B8" s="398" t="s">
        <v>204</v>
      </c>
      <c r="C8" s="340" t="s">
        <v>1122</v>
      </c>
      <c r="D8" s="399" t="s">
        <v>205</v>
      </c>
      <c r="E8" s="381" t="s">
        <v>341</v>
      </c>
      <c r="F8" s="400">
        <v>24</v>
      </c>
      <c r="G8" s="395" t="s">
        <v>60</v>
      </c>
      <c r="H8" s="395" t="s">
        <v>61</v>
      </c>
      <c r="I8" s="395" t="s">
        <v>615</v>
      </c>
      <c r="J8" s="88" t="s">
        <v>62</v>
      </c>
      <c r="K8" s="86" t="s">
        <v>63</v>
      </c>
      <c r="L8" s="86" t="s">
        <v>64</v>
      </c>
      <c r="M8" s="401">
        <v>87</v>
      </c>
      <c r="N8" s="403">
        <v>1347194.38</v>
      </c>
      <c r="O8" s="352">
        <f>N8*85%</f>
        <v>1145115.2229999998</v>
      </c>
      <c r="P8" s="404">
        <v>0.85</v>
      </c>
      <c r="Q8" s="395">
        <f>N8*13%</f>
        <v>175135.26939999999</v>
      </c>
      <c r="R8" s="404">
        <v>0.13</v>
      </c>
      <c r="S8" s="395">
        <f>N8*2%</f>
        <v>26943.887599999998</v>
      </c>
      <c r="T8" s="396">
        <v>0.02</v>
      </c>
    </row>
    <row r="9" spans="1:20" ht="48" customHeight="1" x14ac:dyDescent="0.25">
      <c r="A9" s="380"/>
      <c r="B9" s="224"/>
      <c r="C9" s="235"/>
      <c r="D9" s="394"/>
      <c r="E9" s="382"/>
      <c r="F9" s="378"/>
      <c r="G9" s="338"/>
      <c r="H9" s="338"/>
      <c r="I9" s="338"/>
      <c r="J9" s="77" t="s">
        <v>206</v>
      </c>
      <c r="K9" s="65" t="s">
        <v>128</v>
      </c>
      <c r="L9" s="65" t="s">
        <v>103</v>
      </c>
      <c r="M9" s="402"/>
      <c r="N9" s="386"/>
      <c r="O9" s="220"/>
      <c r="P9" s="339"/>
      <c r="Q9" s="338"/>
      <c r="R9" s="339"/>
      <c r="S9" s="338"/>
      <c r="T9" s="385"/>
    </row>
    <row r="10" spans="1:20" ht="14.4" x14ac:dyDescent="0.25">
      <c r="A10" s="380">
        <v>2</v>
      </c>
      <c r="B10" s="224" t="s">
        <v>207</v>
      </c>
      <c r="C10" s="234" t="s">
        <v>1123</v>
      </c>
      <c r="D10" s="394" t="s">
        <v>208</v>
      </c>
      <c r="E10" s="382" t="s">
        <v>209</v>
      </c>
      <c r="F10" s="375">
        <v>24</v>
      </c>
      <c r="G10" s="338" t="s">
        <v>60</v>
      </c>
      <c r="H10" s="338" t="s">
        <v>61</v>
      </c>
      <c r="I10" s="338" t="s">
        <v>615</v>
      </c>
      <c r="J10" s="83" t="s">
        <v>210</v>
      </c>
      <c r="K10" s="79" t="s">
        <v>128</v>
      </c>
      <c r="L10" s="65" t="s">
        <v>67</v>
      </c>
      <c r="M10" s="345">
        <v>87</v>
      </c>
      <c r="N10" s="386">
        <v>280566.42</v>
      </c>
      <c r="O10" s="219">
        <f>N10*85%</f>
        <v>238481.45699999997</v>
      </c>
      <c r="P10" s="339">
        <v>0.85</v>
      </c>
      <c r="Q10" s="338">
        <f>N10*13%</f>
        <v>36473.634599999998</v>
      </c>
      <c r="R10" s="339">
        <v>0.13</v>
      </c>
      <c r="S10" s="338">
        <f>N10*2%</f>
        <v>5611.3283999999994</v>
      </c>
      <c r="T10" s="385">
        <v>0.02</v>
      </c>
    </row>
    <row r="11" spans="1:20" ht="14.4" x14ac:dyDescent="0.25">
      <c r="A11" s="380"/>
      <c r="B11" s="224"/>
      <c r="C11" s="238"/>
      <c r="D11" s="394"/>
      <c r="E11" s="382"/>
      <c r="F11" s="383"/>
      <c r="G11" s="338"/>
      <c r="H11" s="338"/>
      <c r="I11" s="338"/>
      <c r="J11" s="83" t="s">
        <v>211</v>
      </c>
      <c r="K11" s="79" t="s">
        <v>128</v>
      </c>
      <c r="L11" s="65" t="s">
        <v>67</v>
      </c>
      <c r="M11" s="345"/>
      <c r="N11" s="386"/>
      <c r="O11" s="270"/>
      <c r="P11" s="339"/>
      <c r="Q11" s="338"/>
      <c r="R11" s="339"/>
      <c r="S11" s="338"/>
      <c r="T11" s="385"/>
    </row>
    <row r="12" spans="1:20" ht="21.75" customHeight="1" x14ac:dyDescent="0.25">
      <c r="A12" s="380"/>
      <c r="B12" s="224"/>
      <c r="C12" s="238"/>
      <c r="D12" s="394"/>
      <c r="E12" s="382"/>
      <c r="F12" s="383"/>
      <c r="G12" s="338"/>
      <c r="H12" s="338"/>
      <c r="I12" s="338"/>
      <c r="J12" s="32" t="s">
        <v>212</v>
      </c>
      <c r="K12" s="79" t="s">
        <v>63</v>
      </c>
      <c r="L12" s="65" t="s">
        <v>74</v>
      </c>
      <c r="M12" s="345"/>
      <c r="N12" s="386"/>
      <c r="O12" s="270"/>
      <c r="P12" s="339"/>
      <c r="Q12" s="338"/>
      <c r="R12" s="339"/>
      <c r="S12" s="338"/>
      <c r="T12" s="385"/>
    </row>
    <row r="13" spans="1:20" ht="41.25" customHeight="1" x14ac:dyDescent="0.25">
      <c r="A13" s="380"/>
      <c r="B13" s="224"/>
      <c r="C13" s="235"/>
      <c r="D13" s="394"/>
      <c r="E13" s="382"/>
      <c r="F13" s="376"/>
      <c r="G13" s="338"/>
      <c r="H13" s="338"/>
      <c r="I13" s="338"/>
      <c r="J13" s="81" t="s">
        <v>213</v>
      </c>
      <c r="K13" s="79" t="s">
        <v>63</v>
      </c>
      <c r="L13" s="65" t="s">
        <v>160</v>
      </c>
      <c r="M13" s="345"/>
      <c r="N13" s="386"/>
      <c r="O13" s="220"/>
      <c r="P13" s="339"/>
      <c r="Q13" s="338"/>
      <c r="R13" s="339"/>
      <c r="S13" s="338"/>
      <c r="T13" s="385"/>
    </row>
    <row r="14" spans="1:20" ht="14.4" x14ac:dyDescent="0.25">
      <c r="A14" s="380">
        <v>3</v>
      </c>
      <c r="B14" s="224" t="s">
        <v>214</v>
      </c>
      <c r="C14" s="234" t="s">
        <v>1124</v>
      </c>
      <c r="D14" s="394" t="s">
        <v>215</v>
      </c>
      <c r="E14" s="382" t="s">
        <v>216</v>
      </c>
      <c r="F14" s="378">
        <v>24</v>
      </c>
      <c r="G14" s="338" t="s">
        <v>60</v>
      </c>
      <c r="H14" s="338" t="s">
        <v>61</v>
      </c>
      <c r="I14" s="338" t="s">
        <v>615</v>
      </c>
      <c r="J14" s="83" t="s">
        <v>217</v>
      </c>
      <c r="K14" s="79" t="s">
        <v>63</v>
      </c>
      <c r="L14" s="65" t="s">
        <v>74</v>
      </c>
      <c r="M14" s="345">
        <v>88</v>
      </c>
      <c r="N14" s="386">
        <v>288084.21000000002</v>
      </c>
      <c r="O14" s="219">
        <f>N14*85%</f>
        <v>244871.5785</v>
      </c>
      <c r="P14" s="339">
        <v>0.85</v>
      </c>
      <c r="Q14" s="338">
        <f>N14*13%</f>
        <v>37450.947300000007</v>
      </c>
      <c r="R14" s="339">
        <v>0.13</v>
      </c>
      <c r="S14" s="338">
        <f>N14*2%</f>
        <v>5761.6842000000006</v>
      </c>
      <c r="T14" s="385">
        <v>0.02</v>
      </c>
    </row>
    <row r="15" spans="1:20" ht="29.25" customHeight="1" x14ac:dyDescent="0.25">
      <c r="A15" s="380"/>
      <c r="B15" s="224"/>
      <c r="C15" s="238"/>
      <c r="D15" s="394"/>
      <c r="E15" s="382"/>
      <c r="F15" s="378"/>
      <c r="G15" s="338"/>
      <c r="H15" s="338"/>
      <c r="I15" s="338"/>
      <c r="J15" s="83" t="s">
        <v>210</v>
      </c>
      <c r="K15" s="79" t="s">
        <v>128</v>
      </c>
      <c r="L15" s="65" t="s">
        <v>67</v>
      </c>
      <c r="M15" s="345"/>
      <c r="N15" s="386"/>
      <c r="O15" s="270"/>
      <c r="P15" s="339"/>
      <c r="Q15" s="338"/>
      <c r="R15" s="339"/>
      <c r="S15" s="338"/>
      <c r="T15" s="385"/>
    </row>
    <row r="16" spans="1:20" ht="50.25" customHeight="1" x14ac:dyDescent="0.25">
      <c r="A16" s="380"/>
      <c r="B16" s="224"/>
      <c r="C16" s="235"/>
      <c r="D16" s="394"/>
      <c r="E16" s="382"/>
      <c r="F16" s="378"/>
      <c r="G16" s="338"/>
      <c r="H16" s="338"/>
      <c r="I16" s="338"/>
      <c r="J16" s="77" t="s">
        <v>218</v>
      </c>
      <c r="K16" s="79" t="s">
        <v>63</v>
      </c>
      <c r="L16" s="65" t="s">
        <v>74</v>
      </c>
      <c r="M16" s="345"/>
      <c r="N16" s="386"/>
      <c r="O16" s="220"/>
      <c r="P16" s="339"/>
      <c r="Q16" s="338"/>
      <c r="R16" s="339"/>
      <c r="S16" s="338"/>
      <c r="T16" s="385"/>
    </row>
    <row r="17" spans="1:20" ht="72" x14ac:dyDescent="0.25">
      <c r="A17" s="380">
        <v>4</v>
      </c>
      <c r="B17" s="224" t="s">
        <v>219</v>
      </c>
      <c r="C17" s="234" t="s">
        <v>1125</v>
      </c>
      <c r="D17" s="394" t="s">
        <v>220</v>
      </c>
      <c r="E17" s="382" t="s">
        <v>248</v>
      </c>
      <c r="F17" s="378">
        <v>24</v>
      </c>
      <c r="G17" s="338" t="s">
        <v>60</v>
      </c>
      <c r="H17" s="338" t="s">
        <v>61</v>
      </c>
      <c r="I17" s="338" t="s">
        <v>615</v>
      </c>
      <c r="J17" s="83" t="s">
        <v>221</v>
      </c>
      <c r="K17" s="79" t="s">
        <v>66</v>
      </c>
      <c r="L17" s="65" t="s">
        <v>222</v>
      </c>
      <c r="M17" s="345">
        <v>88</v>
      </c>
      <c r="N17" s="386">
        <v>695223.58</v>
      </c>
      <c r="O17" s="219">
        <v>590940.02</v>
      </c>
      <c r="P17" s="339">
        <v>0.85</v>
      </c>
      <c r="Q17" s="338">
        <v>90372.160000000003</v>
      </c>
      <c r="R17" s="339">
        <v>0.13</v>
      </c>
      <c r="S17" s="338">
        <v>13911.4</v>
      </c>
      <c r="T17" s="385">
        <v>0.02</v>
      </c>
    </row>
    <row r="18" spans="1:20" ht="28.8" x14ac:dyDescent="0.25">
      <c r="A18" s="380"/>
      <c r="B18" s="224"/>
      <c r="C18" s="238"/>
      <c r="D18" s="394"/>
      <c r="E18" s="382"/>
      <c r="F18" s="378"/>
      <c r="G18" s="338"/>
      <c r="H18" s="338"/>
      <c r="I18" s="338"/>
      <c r="J18" s="26" t="s">
        <v>251</v>
      </c>
      <c r="K18" s="35" t="s">
        <v>63</v>
      </c>
      <c r="L18" s="34" t="s">
        <v>112</v>
      </c>
      <c r="M18" s="345"/>
      <c r="N18" s="386"/>
      <c r="O18" s="270"/>
      <c r="P18" s="339"/>
      <c r="Q18" s="338"/>
      <c r="R18" s="339"/>
      <c r="S18" s="338"/>
      <c r="T18" s="385"/>
    </row>
    <row r="19" spans="1:20" ht="43.2" customHeight="1" x14ac:dyDescent="0.25">
      <c r="A19" s="380"/>
      <c r="B19" s="224"/>
      <c r="C19" s="238"/>
      <c r="D19" s="394"/>
      <c r="E19" s="382"/>
      <c r="F19" s="378"/>
      <c r="G19" s="338"/>
      <c r="H19" s="338"/>
      <c r="I19" s="338"/>
      <c r="J19" s="120" t="s">
        <v>223</v>
      </c>
      <c r="K19" s="35" t="s">
        <v>128</v>
      </c>
      <c r="L19" s="34" t="s">
        <v>67</v>
      </c>
      <c r="M19" s="345"/>
      <c r="N19" s="386"/>
      <c r="O19" s="270"/>
      <c r="P19" s="339"/>
      <c r="Q19" s="338"/>
      <c r="R19" s="339"/>
      <c r="S19" s="338"/>
      <c r="T19" s="385"/>
    </row>
    <row r="20" spans="1:20" ht="28.8" x14ac:dyDescent="0.25">
      <c r="A20" s="380"/>
      <c r="B20" s="224"/>
      <c r="C20" s="235"/>
      <c r="D20" s="394"/>
      <c r="E20" s="382"/>
      <c r="F20" s="378"/>
      <c r="G20" s="338"/>
      <c r="H20" s="338"/>
      <c r="I20" s="338"/>
      <c r="J20" s="115" t="s">
        <v>224</v>
      </c>
      <c r="K20" s="79" t="s">
        <v>63</v>
      </c>
      <c r="L20" s="65" t="s">
        <v>112</v>
      </c>
      <c r="M20" s="345"/>
      <c r="N20" s="386"/>
      <c r="O20" s="220"/>
      <c r="P20" s="339"/>
      <c r="Q20" s="338"/>
      <c r="R20" s="339"/>
      <c r="S20" s="338"/>
      <c r="T20" s="385"/>
    </row>
    <row r="21" spans="1:20" ht="67.95" customHeight="1" x14ac:dyDescent="0.25">
      <c r="A21" s="380">
        <v>5</v>
      </c>
      <c r="B21" s="224" t="s">
        <v>225</v>
      </c>
      <c r="C21" s="234" t="s">
        <v>1126</v>
      </c>
      <c r="D21" s="338" t="s">
        <v>226</v>
      </c>
      <c r="E21" s="393" t="s">
        <v>247</v>
      </c>
      <c r="F21" s="378">
        <v>18</v>
      </c>
      <c r="G21" s="223">
        <v>42734</v>
      </c>
      <c r="H21" s="223">
        <v>43280</v>
      </c>
      <c r="I21" s="303" t="s">
        <v>615</v>
      </c>
      <c r="J21" s="77" t="s">
        <v>250</v>
      </c>
      <c r="K21" s="79" t="s">
        <v>128</v>
      </c>
      <c r="L21" s="37" t="s">
        <v>222</v>
      </c>
      <c r="M21" s="345">
        <v>88</v>
      </c>
      <c r="N21" s="386">
        <v>5999095.9800000004</v>
      </c>
      <c r="O21" s="219">
        <f>N21*P21+0.01</f>
        <v>5099231.5930000003</v>
      </c>
      <c r="P21" s="339">
        <v>0.85</v>
      </c>
      <c r="Q21" s="338">
        <f>N21*R21-0.02</f>
        <v>779882.45740000007</v>
      </c>
      <c r="R21" s="339">
        <v>0.13</v>
      </c>
      <c r="S21" s="338">
        <f>N21*T21+0.01</f>
        <v>119981.9296</v>
      </c>
      <c r="T21" s="385">
        <v>0.02</v>
      </c>
    </row>
    <row r="22" spans="1:20" ht="67.95" customHeight="1" x14ac:dyDescent="0.25">
      <c r="A22" s="380"/>
      <c r="B22" s="224"/>
      <c r="C22" s="238"/>
      <c r="D22" s="338"/>
      <c r="E22" s="388"/>
      <c r="F22" s="378"/>
      <c r="G22" s="377"/>
      <c r="H22" s="377"/>
      <c r="I22" s="303"/>
      <c r="J22" s="77" t="s">
        <v>252</v>
      </c>
      <c r="K22" s="79" t="s">
        <v>128</v>
      </c>
      <c r="L22" s="37" t="s">
        <v>162</v>
      </c>
      <c r="M22" s="345"/>
      <c r="N22" s="386"/>
      <c r="O22" s="270"/>
      <c r="P22" s="339"/>
      <c r="Q22" s="338"/>
      <c r="R22" s="339"/>
      <c r="S22" s="338"/>
      <c r="T22" s="385"/>
    </row>
    <row r="23" spans="1:20" ht="67.95" customHeight="1" x14ac:dyDescent="0.25">
      <c r="A23" s="380"/>
      <c r="B23" s="224"/>
      <c r="C23" s="235"/>
      <c r="D23" s="338"/>
      <c r="E23" s="388"/>
      <c r="F23" s="378"/>
      <c r="G23" s="377"/>
      <c r="H23" s="377"/>
      <c r="I23" s="303"/>
      <c r="J23" s="77" t="s">
        <v>253</v>
      </c>
      <c r="K23" s="79" t="s">
        <v>152</v>
      </c>
      <c r="L23" s="37" t="s">
        <v>160</v>
      </c>
      <c r="M23" s="345"/>
      <c r="N23" s="386"/>
      <c r="O23" s="220"/>
      <c r="P23" s="339"/>
      <c r="Q23" s="338"/>
      <c r="R23" s="339"/>
      <c r="S23" s="338"/>
      <c r="T23" s="385"/>
    </row>
    <row r="24" spans="1:20" ht="39.75" customHeight="1" x14ac:dyDescent="0.25">
      <c r="A24" s="380">
        <v>6</v>
      </c>
      <c r="B24" s="224" t="s">
        <v>227</v>
      </c>
      <c r="C24" s="234" t="s">
        <v>1127</v>
      </c>
      <c r="D24" s="338" t="s">
        <v>228</v>
      </c>
      <c r="E24" s="393" t="s">
        <v>249</v>
      </c>
      <c r="F24" s="378">
        <v>23</v>
      </c>
      <c r="G24" s="223">
        <v>42734</v>
      </c>
      <c r="H24" s="223">
        <v>43433</v>
      </c>
      <c r="I24" s="223" t="s">
        <v>615</v>
      </c>
      <c r="J24" s="77" t="s">
        <v>250</v>
      </c>
      <c r="K24" s="79" t="s">
        <v>128</v>
      </c>
      <c r="L24" s="37" t="s">
        <v>222</v>
      </c>
      <c r="M24" s="345">
        <v>88</v>
      </c>
      <c r="N24" s="386">
        <v>5954370.3411764698</v>
      </c>
      <c r="O24" s="219">
        <f>N24*P24</f>
        <v>5061214.7899999991</v>
      </c>
      <c r="P24" s="339">
        <v>0.85</v>
      </c>
      <c r="Q24" s="338">
        <f>N24*R24</f>
        <v>774068.14435294108</v>
      </c>
      <c r="R24" s="339">
        <v>0.13</v>
      </c>
      <c r="S24" s="338">
        <f>N24*T24</f>
        <v>119087.4068235294</v>
      </c>
      <c r="T24" s="385">
        <v>0.02</v>
      </c>
    </row>
    <row r="25" spans="1:20" ht="39.75" customHeight="1" x14ac:dyDescent="0.25">
      <c r="A25" s="380"/>
      <c r="B25" s="224"/>
      <c r="C25" s="238"/>
      <c r="D25" s="338"/>
      <c r="E25" s="388"/>
      <c r="F25" s="378"/>
      <c r="G25" s="377"/>
      <c r="H25" s="377"/>
      <c r="I25" s="223"/>
      <c r="J25" s="77" t="s">
        <v>254</v>
      </c>
      <c r="K25" s="79" t="s">
        <v>128</v>
      </c>
      <c r="L25" s="37" t="s">
        <v>162</v>
      </c>
      <c r="M25" s="345"/>
      <c r="N25" s="386"/>
      <c r="O25" s="270"/>
      <c r="P25" s="339"/>
      <c r="Q25" s="338"/>
      <c r="R25" s="339"/>
      <c r="S25" s="338"/>
      <c r="T25" s="385"/>
    </row>
    <row r="26" spans="1:20" ht="52.5" customHeight="1" x14ac:dyDescent="0.25">
      <c r="A26" s="380"/>
      <c r="B26" s="224"/>
      <c r="C26" s="235"/>
      <c r="D26" s="338"/>
      <c r="E26" s="388"/>
      <c r="F26" s="378"/>
      <c r="G26" s="377"/>
      <c r="H26" s="377"/>
      <c r="I26" s="223"/>
      <c r="J26" s="77" t="s">
        <v>255</v>
      </c>
      <c r="K26" s="79" t="s">
        <v>152</v>
      </c>
      <c r="L26" s="37" t="s">
        <v>160</v>
      </c>
      <c r="M26" s="345"/>
      <c r="N26" s="386"/>
      <c r="O26" s="220"/>
      <c r="P26" s="339"/>
      <c r="Q26" s="338"/>
      <c r="R26" s="339"/>
      <c r="S26" s="338"/>
      <c r="T26" s="385"/>
    </row>
    <row r="27" spans="1:20" ht="52.5" customHeight="1" x14ac:dyDescent="0.25">
      <c r="A27" s="380">
        <v>7</v>
      </c>
      <c r="B27" s="224" t="s">
        <v>256</v>
      </c>
      <c r="C27" s="234" t="s">
        <v>1128</v>
      </c>
      <c r="D27" s="338" t="s">
        <v>257</v>
      </c>
      <c r="E27" s="393" t="s">
        <v>262</v>
      </c>
      <c r="F27" s="378">
        <v>20</v>
      </c>
      <c r="G27" s="223">
        <v>42735</v>
      </c>
      <c r="H27" s="223">
        <v>43554</v>
      </c>
      <c r="I27" s="223" t="s">
        <v>615</v>
      </c>
      <c r="J27" s="77" t="s">
        <v>259</v>
      </c>
      <c r="K27" s="79" t="s">
        <v>128</v>
      </c>
      <c r="L27" s="37" t="s">
        <v>261</v>
      </c>
      <c r="M27" s="345">
        <v>87</v>
      </c>
      <c r="N27" s="386">
        <v>705521.22352941195</v>
      </c>
      <c r="O27" s="219">
        <f>N27*P27</f>
        <v>599693.04000000015</v>
      </c>
      <c r="P27" s="339">
        <v>0.85</v>
      </c>
      <c r="Q27" s="338">
        <f>N27*R27</f>
        <v>91717.759058823562</v>
      </c>
      <c r="R27" s="339">
        <v>0.13</v>
      </c>
      <c r="S27" s="338">
        <f>N27*T27</f>
        <v>14110.424470588239</v>
      </c>
      <c r="T27" s="385">
        <v>0.02</v>
      </c>
    </row>
    <row r="28" spans="1:20" ht="52.5" customHeight="1" x14ac:dyDescent="0.25">
      <c r="A28" s="380"/>
      <c r="B28" s="224"/>
      <c r="C28" s="238"/>
      <c r="D28" s="338"/>
      <c r="E28" s="388"/>
      <c r="F28" s="378"/>
      <c r="G28" s="377"/>
      <c r="H28" s="377"/>
      <c r="I28" s="223"/>
      <c r="J28" s="77" t="s">
        <v>258</v>
      </c>
      <c r="K28" s="79" t="s">
        <v>128</v>
      </c>
      <c r="L28" s="37" t="s">
        <v>261</v>
      </c>
      <c r="M28" s="345"/>
      <c r="N28" s="386"/>
      <c r="O28" s="270"/>
      <c r="P28" s="339"/>
      <c r="Q28" s="338"/>
      <c r="R28" s="339"/>
      <c r="S28" s="338"/>
      <c r="T28" s="385"/>
    </row>
    <row r="29" spans="1:20" ht="52.5" customHeight="1" x14ac:dyDescent="0.25">
      <c r="A29" s="380"/>
      <c r="B29" s="224"/>
      <c r="C29" s="235"/>
      <c r="D29" s="338"/>
      <c r="E29" s="388"/>
      <c r="F29" s="378"/>
      <c r="G29" s="377"/>
      <c r="H29" s="377"/>
      <c r="I29" s="223"/>
      <c r="J29" s="77" t="s">
        <v>260</v>
      </c>
      <c r="K29" s="79" t="s">
        <v>152</v>
      </c>
      <c r="L29" s="37" t="s">
        <v>112</v>
      </c>
      <c r="M29" s="345"/>
      <c r="N29" s="386"/>
      <c r="O29" s="220"/>
      <c r="P29" s="339"/>
      <c r="Q29" s="338"/>
      <c r="R29" s="339"/>
      <c r="S29" s="338"/>
      <c r="T29" s="385"/>
    </row>
    <row r="30" spans="1:20" ht="43.2" x14ac:dyDescent="0.25">
      <c r="A30" s="380">
        <v>8</v>
      </c>
      <c r="B30" s="224" t="s">
        <v>275</v>
      </c>
      <c r="C30" s="234" t="s">
        <v>1129</v>
      </c>
      <c r="D30" s="338" t="s">
        <v>276</v>
      </c>
      <c r="E30" s="388" t="s">
        <v>305</v>
      </c>
      <c r="F30" s="378">
        <v>36</v>
      </c>
      <c r="G30" s="223" t="s">
        <v>277</v>
      </c>
      <c r="H30" s="223" t="s">
        <v>278</v>
      </c>
      <c r="I30" s="223" t="s">
        <v>615</v>
      </c>
      <c r="J30" s="58" t="s">
        <v>283</v>
      </c>
      <c r="K30" s="79" t="s">
        <v>128</v>
      </c>
      <c r="L30" s="37" t="s">
        <v>140</v>
      </c>
      <c r="M30" s="345">
        <v>87</v>
      </c>
      <c r="N30" s="386">
        <v>1174231.9099999999</v>
      </c>
      <c r="O30" s="219">
        <f>N30*P30</f>
        <v>998097.12349999987</v>
      </c>
      <c r="P30" s="339">
        <v>0.85</v>
      </c>
      <c r="Q30" s="338">
        <f>N30*R30</f>
        <v>152650.1483</v>
      </c>
      <c r="R30" s="339">
        <v>0.13</v>
      </c>
      <c r="S30" s="338">
        <f>N30*T30</f>
        <v>23484.638199999998</v>
      </c>
      <c r="T30" s="385">
        <v>0.02</v>
      </c>
    </row>
    <row r="31" spans="1:20" ht="39.75" customHeight="1" x14ac:dyDescent="0.25">
      <c r="A31" s="380"/>
      <c r="B31" s="224"/>
      <c r="C31" s="235"/>
      <c r="D31" s="338"/>
      <c r="E31" s="388"/>
      <c r="F31" s="378"/>
      <c r="G31" s="377"/>
      <c r="H31" s="377"/>
      <c r="I31" s="223"/>
      <c r="J31" s="58" t="s">
        <v>279</v>
      </c>
      <c r="K31" s="79" t="s">
        <v>152</v>
      </c>
      <c r="L31" s="37" t="s">
        <v>74</v>
      </c>
      <c r="M31" s="345"/>
      <c r="N31" s="386"/>
      <c r="O31" s="220"/>
      <c r="P31" s="339"/>
      <c r="Q31" s="338"/>
      <c r="R31" s="339"/>
      <c r="S31" s="338"/>
      <c r="T31" s="385"/>
    </row>
    <row r="32" spans="1:20" ht="39.75" customHeight="1" x14ac:dyDescent="0.25">
      <c r="A32" s="380">
        <v>9</v>
      </c>
      <c r="B32" s="224" t="s">
        <v>293</v>
      </c>
      <c r="C32" s="234" t="s">
        <v>1130</v>
      </c>
      <c r="D32" s="338" t="s">
        <v>294</v>
      </c>
      <c r="E32" s="388" t="s">
        <v>304</v>
      </c>
      <c r="F32" s="378">
        <v>48</v>
      </c>
      <c r="G32" s="377" t="s">
        <v>297</v>
      </c>
      <c r="H32" s="223">
        <v>44271</v>
      </c>
      <c r="I32" s="377" t="s">
        <v>616</v>
      </c>
      <c r="J32" s="59" t="s">
        <v>299</v>
      </c>
      <c r="K32" s="79" t="s">
        <v>152</v>
      </c>
      <c r="L32" s="37" t="s">
        <v>199</v>
      </c>
      <c r="M32" s="345">
        <v>87</v>
      </c>
      <c r="N32" s="389">
        <v>3853515.63</v>
      </c>
      <c r="O32" s="219">
        <v>3275488.28</v>
      </c>
      <c r="P32" s="339">
        <v>0.85</v>
      </c>
      <c r="Q32" s="338">
        <v>500957.04</v>
      </c>
      <c r="R32" s="339">
        <v>0.13</v>
      </c>
      <c r="S32" s="338">
        <f>N32*T32</f>
        <v>77070.312600000005</v>
      </c>
      <c r="T32" s="385">
        <v>0.02</v>
      </c>
    </row>
    <row r="33" spans="1:20" ht="28.8" x14ac:dyDescent="0.25">
      <c r="A33" s="380"/>
      <c r="B33" s="224"/>
      <c r="C33" s="235"/>
      <c r="D33" s="338"/>
      <c r="E33" s="388"/>
      <c r="F33" s="378"/>
      <c r="G33" s="377"/>
      <c r="H33" s="377"/>
      <c r="I33" s="377"/>
      <c r="J33" s="59" t="s">
        <v>300</v>
      </c>
      <c r="K33" s="79" t="s">
        <v>128</v>
      </c>
      <c r="L33" s="37" t="s">
        <v>103</v>
      </c>
      <c r="M33" s="345"/>
      <c r="N33" s="389"/>
      <c r="O33" s="220"/>
      <c r="P33" s="339"/>
      <c r="Q33" s="338"/>
      <c r="R33" s="339"/>
      <c r="S33" s="338"/>
      <c r="T33" s="385"/>
    </row>
    <row r="34" spans="1:20" ht="69.599999999999994" customHeight="1" x14ac:dyDescent="0.25">
      <c r="A34" s="380">
        <v>10</v>
      </c>
      <c r="B34" s="224" t="s">
        <v>295</v>
      </c>
      <c r="C34" s="234" t="s">
        <v>1131</v>
      </c>
      <c r="D34" s="338" t="s">
        <v>296</v>
      </c>
      <c r="E34" s="379" t="s">
        <v>306</v>
      </c>
      <c r="F34" s="378">
        <v>36</v>
      </c>
      <c r="G34" s="377" t="s">
        <v>297</v>
      </c>
      <c r="H34" s="377" t="s">
        <v>298</v>
      </c>
      <c r="I34" s="377" t="s">
        <v>615</v>
      </c>
      <c r="J34" s="59" t="s">
        <v>301</v>
      </c>
      <c r="K34" s="79" t="s">
        <v>128</v>
      </c>
      <c r="L34" s="37" t="s">
        <v>140</v>
      </c>
      <c r="M34" s="345">
        <v>87</v>
      </c>
      <c r="N34" s="389">
        <v>1040809.39</v>
      </c>
      <c r="O34" s="219">
        <f>N34*P34</f>
        <v>884687.98149999999</v>
      </c>
      <c r="P34" s="339">
        <v>0.85</v>
      </c>
      <c r="Q34" s="338">
        <f>N34*R34</f>
        <v>135305.22070000001</v>
      </c>
      <c r="R34" s="339">
        <v>0.13</v>
      </c>
      <c r="S34" s="338">
        <f>N34*T34</f>
        <v>20816.1878</v>
      </c>
      <c r="T34" s="385">
        <v>0.02</v>
      </c>
    </row>
    <row r="35" spans="1:20" ht="69.599999999999994" customHeight="1" x14ac:dyDescent="0.25">
      <c r="A35" s="380"/>
      <c r="B35" s="224"/>
      <c r="C35" s="238"/>
      <c r="D35" s="338"/>
      <c r="E35" s="379"/>
      <c r="F35" s="378"/>
      <c r="G35" s="377"/>
      <c r="H35" s="377"/>
      <c r="I35" s="377"/>
      <c r="J35" s="60" t="s">
        <v>302</v>
      </c>
      <c r="K35" s="79" t="s">
        <v>152</v>
      </c>
      <c r="L35" s="37" t="s">
        <v>74</v>
      </c>
      <c r="M35" s="345"/>
      <c r="N35" s="389"/>
      <c r="O35" s="270"/>
      <c r="P35" s="339"/>
      <c r="Q35" s="338"/>
      <c r="R35" s="339"/>
      <c r="S35" s="338"/>
      <c r="T35" s="385"/>
    </row>
    <row r="36" spans="1:20" ht="69.599999999999994" customHeight="1" x14ac:dyDescent="0.25">
      <c r="A36" s="380"/>
      <c r="B36" s="224"/>
      <c r="C36" s="235"/>
      <c r="D36" s="338"/>
      <c r="E36" s="379"/>
      <c r="F36" s="378"/>
      <c r="G36" s="377"/>
      <c r="H36" s="377"/>
      <c r="I36" s="377"/>
      <c r="J36" s="61" t="s">
        <v>303</v>
      </c>
      <c r="K36" s="79" t="s">
        <v>128</v>
      </c>
      <c r="L36" s="37" t="s">
        <v>140</v>
      </c>
      <c r="M36" s="345"/>
      <c r="N36" s="389"/>
      <c r="O36" s="220"/>
      <c r="P36" s="339"/>
      <c r="Q36" s="338"/>
      <c r="R36" s="339"/>
      <c r="S36" s="338"/>
      <c r="T36" s="385"/>
    </row>
    <row r="37" spans="1:20" ht="28.8" x14ac:dyDescent="0.25">
      <c r="A37" s="380">
        <v>11</v>
      </c>
      <c r="B37" s="224" t="s">
        <v>315</v>
      </c>
      <c r="C37" s="234" t="s">
        <v>1132</v>
      </c>
      <c r="D37" s="338" t="s">
        <v>316</v>
      </c>
      <c r="E37" s="379" t="s">
        <v>319</v>
      </c>
      <c r="F37" s="378">
        <v>36</v>
      </c>
      <c r="G37" s="377" t="s">
        <v>317</v>
      </c>
      <c r="H37" s="377" t="s">
        <v>1219</v>
      </c>
      <c r="I37" s="377" t="s">
        <v>616</v>
      </c>
      <c r="J37" s="61" t="s">
        <v>842</v>
      </c>
      <c r="K37" s="79" t="s">
        <v>128</v>
      </c>
      <c r="L37" s="37" t="s">
        <v>261</v>
      </c>
      <c r="M37" s="345">
        <v>87</v>
      </c>
      <c r="N37" s="387">
        <v>5059800.84</v>
      </c>
      <c r="O37" s="338">
        <v>4300830.7199999997</v>
      </c>
      <c r="P37" s="339">
        <v>0.85</v>
      </c>
      <c r="Q37" s="338">
        <v>657774.11</v>
      </c>
      <c r="R37" s="339">
        <v>0.13</v>
      </c>
      <c r="S37" s="338">
        <v>101196.01</v>
      </c>
      <c r="T37" s="385">
        <v>0.02</v>
      </c>
    </row>
    <row r="38" spans="1:20" ht="69.599999999999994" customHeight="1" x14ac:dyDescent="0.25">
      <c r="A38" s="380"/>
      <c r="B38" s="224"/>
      <c r="C38" s="235"/>
      <c r="D38" s="338"/>
      <c r="E38" s="379"/>
      <c r="F38" s="378"/>
      <c r="G38" s="377"/>
      <c r="H38" s="377"/>
      <c r="I38" s="377"/>
      <c r="J38" s="61" t="s">
        <v>318</v>
      </c>
      <c r="K38" s="79" t="s">
        <v>152</v>
      </c>
      <c r="L38" s="37" t="s">
        <v>160</v>
      </c>
      <c r="M38" s="345"/>
      <c r="N38" s="387"/>
      <c r="O38" s="338"/>
      <c r="P38" s="339"/>
      <c r="Q38" s="338"/>
      <c r="R38" s="339"/>
      <c r="S38" s="338"/>
      <c r="T38" s="385"/>
    </row>
    <row r="39" spans="1:20" ht="28.8" x14ac:dyDescent="0.25">
      <c r="A39" s="380">
        <v>12</v>
      </c>
      <c r="B39" s="224" t="s">
        <v>668</v>
      </c>
      <c r="C39" s="234" t="s">
        <v>1133</v>
      </c>
      <c r="D39" s="338" t="s">
        <v>669</v>
      </c>
      <c r="E39" s="379" t="s">
        <v>674</v>
      </c>
      <c r="F39" s="378">
        <v>62</v>
      </c>
      <c r="G39" s="377" t="s">
        <v>670</v>
      </c>
      <c r="H39" s="223">
        <v>44978</v>
      </c>
      <c r="I39" s="377" t="s">
        <v>616</v>
      </c>
      <c r="J39" s="64" t="s">
        <v>671</v>
      </c>
      <c r="K39" s="79" t="s">
        <v>128</v>
      </c>
      <c r="L39" s="37" t="s">
        <v>67</v>
      </c>
      <c r="M39" s="345">
        <v>88</v>
      </c>
      <c r="N39" s="387">
        <v>5935643.4199999999</v>
      </c>
      <c r="O39" s="338">
        <v>5045296.8899999997</v>
      </c>
      <c r="P39" s="339">
        <v>0.85</v>
      </c>
      <c r="Q39" s="338">
        <v>771574.31</v>
      </c>
      <c r="R39" s="339">
        <v>0.13</v>
      </c>
      <c r="S39" s="338">
        <v>118772.22</v>
      </c>
      <c r="T39" s="385">
        <v>0.02</v>
      </c>
    </row>
    <row r="40" spans="1:20" ht="43.2" x14ac:dyDescent="0.25">
      <c r="A40" s="380"/>
      <c r="B40" s="224"/>
      <c r="C40" s="238"/>
      <c r="D40" s="338"/>
      <c r="E40" s="379"/>
      <c r="F40" s="378"/>
      <c r="G40" s="377"/>
      <c r="H40" s="377"/>
      <c r="I40" s="377"/>
      <c r="J40" s="64" t="s">
        <v>672</v>
      </c>
      <c r="K40" s="79" t="s">
        <v>128</v>
      </c>
      <c r="L40" s="37" t="s">
        <v>67</v>
      </c>
      <c r="M40" s="345"/>
      <c r="N40" s="387"/>
      <c r="O40" s="338"/>
      <c r="P40" s="339"/>
      <c r="Q40" s="338"/>
      <c r="R40" s="339"/>
      <c r="S40" s="338"/>
      <c r="T40" s="385"/>
    </row>
    <row r="41" spans="1:20" ht="14.4" x14ac:dyDescent="0.25">
      <c r="A41" s="286"/>
      <c r="B41" s="234"/>
      <c r="C41" s="235"/>
      <c r="D41" s="219"/>
      <c r="E41" s="373"/>
      <c r="F41" s="375"/>
      <c r="G41" s="367"/>
      <c r="H41" s="367"/>
      <c r="I41" s="367"/>
      <c r="J41" s="113" t="s">
        <v>673</v>
      </c>
      <c r="K41" s="111" t="s">
        <v>152</v>
      </c>
      <c r="L41" s="114" t="s">
        <v>411</v>
      </c>
      <c r="M41" s="221"/>
      <c r="N41" s="370"/>
      <c r="O41" s="219"/>
      <c r="P41" s="217"/>
      <c r="Q41" s="219"/>
      <c r="R41" s="217"/>
      <c r="S41" s="219"/>
      <c r="T41" s="271"/>
    </row>
    <row r="42" spans="1:20" ht="61.95" customHeight="1" x14ac:dyDescent="0.25">
      <c r="A42" s="234">
        <v>13</v>
      </c>
      <c r="B42" s="234" t="s">
        <v>233</v>
      </c>
      <c r="C42" s="234" t="s">
        <v>755</v>
      </c>
      <c r="D42" s="219" t="s">
        <v>711</v>
      </c>
      <c r="E42" s="373" t="s">
        <v>758</v>
      </c>
      <c r="F42" s="375">
        <v>42</v>
      </c>
      <c r="G42" s="367" t="s">
        <v>712</v>
      </c>
      <c r="H42" s="228">
        <v>44515</v>
      </c>
      <c r="I42" s="367" t="s">
        <v>616</v>
      </c>
      <c r="J42" s="64" t="s">
        <v>713</v>
      </c>
      <c r="K42" s="112" t="s">
        <v>128</v>
      </c>
      <c r="L42" s="37" t="s">
        <v>162</v>
      </c>
      <c r="M42" s="221">
        <v>87</v>
      </c>
      <c r="N42" s="370">
        <v>1008946.32</v>
      </c>
      <c r="O42" s="219">
        <v>857604.36</v>
      </c>
      <c r="P42" s="217">
        <v>0.85</v>
      </c>
      <c r="Q42" s="219">
        <v>131152.95000000001</v>
      </c>
      <c r="R42" s="217">
        <v>0.13</v>
      </c>
      <c r="S42" s="219">
        <v>20189.010000000002</v>
      </c>
      <c r="T42" s="217">
        <v>0.02</v>
      </c>
    </row>
    <row r="43" spans="1:20" ht="67.2" customHeight="1" x14ac:dyDescent="0.25">
      <c r="A43" s="235"/>
      <c r="B43" s="235"/>
      <c r="C43" s="235"/>
      <c r="D43" s="220"/>
      <c r="E43" s="374"/>
      <c r="F43" s="376"/>
      <c r="G43" s="369"/>
      <c r="H43" s="369"/>
      <c r="I43" s="369"/>
      <c r="J43" s="64" t="s">
        <v>714</v>
      </c>
      <c r="K43" s="112" t="s">
        <v>152</v>
      </c>
      <c r="L43" s="37" t="s">
        <v>160</v>
      </c>
      <c r="M43" s="222"/>
      <c r="N43" s="372"/>
      <c r="O43" s="220"/>
      <c r="P43" s="218"/>
      <c r="Q43" s="220"/>
      <c r="R43" s="218"/>
      <c r="S43" s="220"/>
      <c r="T43" s="218"/>
    </row>
    <row r="44" spans="1:20" ht="36" customHeight="1" x14ac:dyDescent="0.25">
      <c r="A44" s="234">
        <v>14</v>
      </c>
      <c r="B44" s="234" t="s">
        <v>233</v>
      </c>
      <c r="C44" s="234" t="s">
        <v>756</v>
      </c>
      <c r="D44" s="219" t="s">
        <v>757</v>
      </c>
      <c r="E44" s="373" t="s">
        <v>762</v>
      </c>
      <c r="F44" s="375">
        <v>33</v>
      </c>
      <c r="G44" s="367" t="s">
        <v>759</v>
      </c>
      <c r="H44" s="228">
        <v>44309</v>
      </c>
      <c r="I44" s="367" t="s">
        <v>616</v>
      </c>
      <c r="J44" s="64" t="s">
        <v>760</v>
      </c>
      <c r="K44" s="136" t="s">
        <v>128</v>
      </c>
      <c r="L44" s="37" t="s">
        <v>90</v>
      </c>
      <c r="M44" s="221">
        <v>87</v>
      </c>
      <c r="N44" s="370">
        <v>988827.18</v>
      </c>
      <c r="O44" s="219">
        <v>840503.09</v>
      </c>
      <c r="P44" s="217">
        <v>0.85</v>
      </c>
      <c r="Q44" s="219">
        <v>128537.68</v>
      </c>
      <c r="R44" s="217">
        <v>0.13</v>
      </c>
      <c r="S44" s="219">
        <v>19786.41</v>
      </c>
      <c r="T44" s="217">
        <v>0.02</v>
      </c>
    </row>
    <row r="45" spans="1:20" ht="36" customHeight="1" x14ac:dyDescent="0.25">
      <c r="A45" s="238"/>
      <c r="B45" s="238"/>
      <c r="C45" s="238"/>
      <c r="D45" s="270"/>
      <c r="E45" s="384"/>
      <c r="F45" s="383"/>
      <c r="G45" s="368"/>
      <c r="H45" s="368"/>
      <c r="I45" s="368"/>
      <c r="J45" s="64" t="s">
        <v>761</v>
      </c>
      <c r="K45" s="136" t="s">
        <v>152</v>
      </c>
      <c r="L45" s="37" t="s">
        <v>313</v>
      </c>
      <c r="M45" s="274"/>
      <c r="N45" s="371"/>
      <c r="O45" s="270"/>
      <c r="P45" s="269"/>
      <c r="Q45" s="270"/>
      <c r="R45" s="269"/>
      <c r="S45" s="270"/>
      <c r="T45" s="269"/>
    </row>
    <row r="46" spans="1:20" ht="48.6" customHeight="1" x14ac:dyDescent="0.25">
      <c r="A46" s="235"/>
      <c r="B46" s="235"/>
      <c r="C46" s="235"/>
      <c r="D46" s="220"/>
      <c r="E46" s="374"/>
      <c r="F46" s="376"/>
      <c r="G46" s="369"/>
      <c r="H46" s="369"/>
      <c r="I46" s="369"/>
      <c r="J46" s="64" t="s">
        <v>363</v>
      </c>
      <c r="K46" s="136" t="s">
        <v>152</v>
      </c>
      <c r="L46" s="37" t="s">
        <v>112</v>
      </c>
      <c r="M46" s="222"/>
      <c r="N46" s="372"/>
      <c r="O46" s="220"/>
      <c r="P46" s="218"/>
      <c r="Q46" s="220"/>
      <c r="R46" s="218"/>
      <c r="S46" s="220"/>
      <c r="T46" s="218"/>
    </row>
    <row r="47" spans="1:20" ht="60.6" customHeight="1" x14ac:dyDescent="0.25">
      <c r="A47" s="224">
        <v>15</v>
      </c>
      <c r="B47" s="234" t="s">
        <v>233</v>
      </c>
      <c r="C47" s="234" t="s">
        <v>770</v>
      </c>
      <c r="D47" s="219" t="s">
        <v>771</v>
      </c>
      <c r="E47" s="379" t="s">
        <v>773</v>
      </c>
      <c r="F47" s="378">
        <v>27</v>
      </c>
      <c r="G47" s="377" t="s">
        <v>772</v>
      </c>
      <c r="H47" s="223">
        <v>44131</v>
      </c>
      <c r="I47" s="377" t="s">
        <v>616</v>
      </c>
      <c r="J47" s="64" t="s">
        <v>774</v>
      </c>
      <c r="K47" s="139" t="s">
        <v>152</v>
      </c>
      <c r="L47" s="37" t="s">
        <v>199</v>
      </c>
      <c r="M47" s="221">
        <v>87</v>
      </c>
      <c r="N47" s="370">
        <v>989404.57</v>
      </c>
      <c r="O47" s="219">
        <v>840993.87</v>
      </c>
      <c r="P47" s="217">
        <v>0.85</v>
      </c>
      <c r="Q47" s="219">
        <v>128612.72</v>
      </c>
      <c r="R47" s="217">
        <v>0.13</v>
      </c>
      <c r="S47" s="219">
        <v>19797.98</v>
      </c>
      <c r="T47" s="328">
        <v>0.02</v>
      </c>
    </row>
    <row r="48" spans="1:20" ht="60.6" customHeight="1" x14ac:dyDescent="0.25">
      <c r="A48" s="224"/>
      <c r="B48" s="235"/>
      <c r="C48" s="235"/>
      <c r="D48" s="220"/>
      <c r="E48" s="379"/>
      <c r="F48" s="378"/>
      <c r="G48" s="377"/>
      <c r="H48" s="377"/>
      <c r="I48" s="377"/>
      <c r="J48" s="64" t="s">
        <v>775</v>
      </c>
      <c r="K48" s="139" t="s">
        <v>128</v>
      </c>
      <c r="L48" s="37" t="s">
        <v>285</v>
      </c>
      <c r="M48" s="222"/>
      <c r="N48" s="372"/>
      <c r="O48" s="220"/>
      <c r="P48" s="218"/>
      <c r="Q48" s="220"/>
      <c r="R48" s="218"/>
      <c r="S48" s="220"/>
      <c r="T48" s="330"/>
    </row>
    <row r="49" spans="1:20" ht="58.2" customHeight="1" x14ac:dyDescent="0.25">
      <c r="A49" s="224">
        <v>16</v>
      </c>
      <c r="B49" s="224" t="s">
        <v>233</v>
      </c>
      <c r="C49" s="234" t="s">
        <v>784</v>
      </c>
      <c r="D49" s="338" t="s">
        <v>785</v>
      </c>
      <c r="E49" s="379" t="s">
        <v>788</v>
      </c>
      <c r="F49" s="378">
        <v>30</v>
      </c>
      <c r="G49" s="377" t="s">
        <v>780</v>
      </c>
      <c r="H49" s="223">
        <v>44226</v>
      </c>
      <c r="I49" s="377" t="s">
        <v>616</v>
      </c>
      <c r="J49" s="64" t="s">
        <v>690</v>
      </c>
      <c r="K49" s="145" t="s">
        <v>152</v>
      </c>
      <c r="L49" s="37" t="s">
        <v>112</v>
      </c>
      <c r="M49" s="221">
        <v>87</v>
      </c>
      <c r="N49" s="370">
        <v>854258.96</v>
      </c>
      <c r="O49" s="219">
        <v>726120.1</v>
      </c>
      <c r="P49" s="217">
        <v>0.85</v>
      </c>
      <c r="Q49" s="219">
        <v>111045.15</v>
      </c>
      <c r="R49" s="217">
        <v>0.13</v>
      </c>
      <c r="S49" s="219">
        <v>17093.71</v>
      </c>
      <c r="T49" s="328">
        <v>0.02</v>
      </c>
    </row>
    <row r="50" spans="1:20" ht="84.75" customHeight="1" x14ac:dyDescent="0.25">
      <c r="A50" s="224"/>
      <c r="B50" s="224"/>
      <c r="C50" s="238"/>
      <c r="D50" s="338"/>
      <c r="E50" s="379"/>
      <c r="F50" s="378"/>
      <c r="G50" s="377"/>
      <c r="H50" s="377"/>
      <c r="I50" s="377"/>
      <c r="J50" s="64" t="s">
        <v>786</v>
      </c>
      <c r="K50" s="145" t="s">
        <v>128</v>
      </c>
      <c r="L50" s="37" t="s">
        <v>261</v>
      </c>
      <c r="M50" s="274"/>
      <c r="N50" s="371"/>
      <c r="O50" s="270"/>
      <c r="P50" s="269"/>
      <c r="Q50" s="270"/>
      <c r="R50" s="269"/>
      <c r="S50" s="270"/>
      <c r="T50" s="329"/>
    </row>
    <row r="51" spans="1:20" ht="76.5" customHeight="1" x14ac:dyDescent="0.25">
      <c r="A51" s="224"/>
      <c r="B51" s="224"/>
      <c r="C51" s="235"/>
      <c r="D51" s="338"/>
      <c r="E51" s="379"/>
      <c r="F51" s="378"/>
      <c r="G51" s="377"/>
      <c r="H51" s="377"/>
      <c r="I51" s="377"/>
      <c r="J51" s="64" t="s">
        <v>787</v>
      </c>
      <c r="K51" s="145" t="s">
        <v>128</v>
      </c>
      <c r="L51" s="37" t="s">
        <v>261</v>
      </c>
      <c r="M51" s="222"/>
      <c r="N51" s="372"/>
      <c r="O51" s="220"/>
      <c r="P51" s="218"/>
      <c r="Q51" s="220"/>
      <c r="R51" s="218"/>
      <c r="S51" s="220"/>
      <c r="T51" s="330"/>
    </row>
    <row r="52" spans="1:20" ht="59.4" customHeight="1" x14ac:dyDescent="0.25">
      <c r="A52" s="224">
        <v>17</v>
      </c>
      <c r="B52" s="224" t="s">
        <v>233</v>
      </c>
      <c r="C52" s="234" t="s">
        <v>860</v>
      </c>
      <c r="D52" s="338" t="s">
        <v>861</v>
      </c>
      <c r="E52" s="379" t="s">
        <v>864</v>
      </c>
      <c r="F52" s="378">
        <v>31</v>
      </c>
      <c r="G52" s="377" t="s">
        <v>862</v>
      </c>
      <c r="H52" s="223">
        <v>44279</v>
      </c>
      <c r="I52" s="377" t="s">
        <v>616</v>
      </c>
      <c r="J52" s="64" t="s">
        <v>863</v>
      </c>
      <c r="K52" s="158" t="s">
        <v>128</v>
      </c>
      <c r="L52" s="37" t="s">
        <v>110</v>
      </c>
      <c r="M52" s="221">
        <v>87</v>
      </c>
      <c r="N52" s="370">
        <v>916047.52</v>
      </c>
      <c r="O52" s="219">
        <v>778640.38</v>
      </c>
      <c r="P52" s="217">
        <v>0.85</v>
      </c>
      <c r="Q52" s="219">
        <v>119077.03</v>
      </c>
      <c r="R52" s="217">
        <v>0.13</v>
      </c>
      <c r="S52" s="219">
        <v>18330.11</v>
      </c>
      <c r="T52" s="328">
        <v>0.03</v>
      </c>
    </row>
    <row r="53" spans="1:20" ht="59.4" customHeight="1" x14ac:dyDescent="0.25">
      <c r="A53" s="224"/>
      <c r="B53" s="224"/>
      <c r="C53" s="235"/>
      <c r="D53" s="338"/>
      <c r="E53" s="379"/>
      <c r="F53" s="378"/>
      <c r="G53" s="377"/>
      <c r="H53" s="377"/>
      <c r="I53" s="377"/>
      <c r="J53" s="64" t="s">
        <v>666</v>
      </c>
      <c r="K53" s="158" t="s">
        <v>152</v>
      </c>
      <c r="L53" s="37" t="s">
        <v>64</v>
      </c>
      <c r="M53" s="222"/>
      <c r="N53" s="372"/>
      <c r="O53" s="220"/>
      <c r="P53" s="218"/>
      <c r="Q53" s="220"/>
      <c r="R53" s="218"/>
      <c r="S53" s="220"/>
      <c r="T53" s="330"/>
    </row>
    <row r="54" spans="1:20" ht="14.4" x14ac:dyDescent="0.25">
      <c r="A54" s="224">
        <v>18</v>
      </c>
      <c r="B54" s="224" t="s">
        <v>233</v>
      </c>
      <c r="C54" s="234" t="s">
        <v>906</v>
      </c>
      <c r="D54" s="338" t="s">
        <v>907</v>
      </c>
      <c r="E54" s="379" t="s">
        <v>911</v>
      </c>
      <c r="F54" s="378">
        <v>18</v>
      </c>
      <c r="G54" s="377" t="s">
        <v>902</v>
      </c>
      <c r="H54" s="377" t="s">
        <v>903</v>
      </c>
      <c r="I54" s="377" t="s">
        <v>615</v>
      </c>
      <c r="J54" s="64" t="s">
        <v>904</v>
      </c>
      <c r="K54" s="163" t="s">
        <v>128</v>
      </c>
      <c r="L54" s="37" t="s">
        <v>103</v>
      </c>
      <c r="M54" s="310">
        <v>87</v>
      </c>
      <c r="N54" s="370">
        <v>348921.03</v>
      </c>
      <c r="O54" s="219">
        <v>296582.84999999998</v>
      </c>
      <c r="P54" s="217">
        <v>0.85</v>
      </c>
      <c r="Q54" s="219">
        <v>47173.75</v>
      </c>
      <c r="R54" s="217">
        <v>0.13</v>
      </c>
      <c r="S54" s="219">
        <v>5164.43</v>
      </c>
      <c r="T54" s="328">
        <v>0.02</v>
      </c>
    </row>
    <row r="55" spans="1:20" ht="43.2" x14ac:dyDescent="0.25">
      <c r="A55" s="224"/>
      <c r="B55" s="224"/>
      <c r="C55" s="238"/>
      <c r="D55" s="338"/>
      <c r="E55" s="379"/>
      <c r="F55" s="378"/>
      <c r="G55" s="377"/>
      <c r="H55" s="377"/>
      <c r="I55" s="377"/>
      <c r="J55" s="64" t="s">
        <v>908</v>
      </c>
      <c r="K55" s="163" t="s">
        <v>152</v>
      </c>
      <c r="L55" s="37" t="s">
        <v>411</v>
      </c>
      <c r="M55" s="363"/>
      <c r="N55" s="371"/>
      <c r="O55" s="270"/>
      <c r="P55" s="269"/>
      <c r="Q55" s="270"/>
      <c r="R55" s="269"/>
      <c r="S55" s="270"/>
      <c r="T55" s="329"/>
    </row>
    <row r="56" spans="1:20" ht="28.8" x14ac:dyDescent="0.25">
      <c r="A56" s="224"/>
      <c r="B56" s="224"/>
      <c r="C56" s="238"/>
      <c r="D56" s="338"/>
      <c r="E56" s="379"/>
      <c r="F56" s="378"/>
      <c r="G56" s="377"/>
      <c r="H56" s="377"/>
      <c r="I56" s="377"/>
      <c r="J56" s="64" t="s">
        <v>909</v>
      </c>
      <c r="K56" s="163" t="s">
        <v>128</v>
      </c>
      <c r="L56" s="37" t="s">
        <v>103</v>
      </c>
      <c r="M56" s="363"/>
      <c r="N56" s="371"/>
      <c r="O56" s="270"/>
      <c r="P56" s="269"/>
      <c r="Q56" s="270"/>
      <c r="R56" s="269"/>
      <c r="S56" s="270"/>
      <c r="T56" s="329"/>
    </row>
    <row r="57" spans="1:20" ht="14.4" x14ac:dyDescent="0.25">
      <c r="A57" s="224"/>
      <c r="B57" s="224"/>
      <c r="C57" s="235"/>
      <c r="D57" s="338"/>
      <c r="E57" s="379"/>
      <c r="F57" s="378"/>
      <c r="G57" s="377"/>
      <c r="H57" s="377"/>
      <c r="I57" s="377"/>
      <c r="J57" s="64" t="s">
        <v>910</v>
      </c>
      <c r="K57" s="163" t="s">
        <v>152</v>
      </c>
      <c r="L57" s="37" t="s">
        <v>164</v>
      </c>
      <c r="M57" s="311"/>
      <c r="N57" s="372"/>
      <c r="O57" s="220"/>
      <c r="P57" s="218"/>
      <c r="Q57" s="220"/>
      <c r="R57" s="218"/>
      <c r="S57" s="220"/>
      <c r="T57" s="330"/>
    </row>
    <row r="58" spans="1:20" ht="31.95" customHeight="1" x14ac:dyDescent="0.25">
      <c r="A58" s="224">
        <v>19</v>
      </c>
      <c r="B58" s="224" t="s">
        <v>233</v>
      </c>
      <c r="C58" s="234" t="s">
        <v>917</v>
      </c>
      <c r="D58" s="338" t="s">
        <v>918</v>
      </c>
      <c r="E58" s="379" t="s">
        <v>923</v>
      </c>
      <c r="F58" s="378">
        <v>36</v>
      </c>
      <c r="G58" s="377" t="s">
        <v>914</v>
      </c>
      <c r="H58" s="377" t="s">
        <v>919</v>
      </c>
      <c r="I58" s="377" t="s">
        <v>616</v>
      </c>
      <c r="J58" s="64" t="s">
        <v>920</v>
      </c>
      <c r="K58" s="163" t="s">
        <v>128</v>
      </c>
      <c r="L58" s="37" t="s">
        <v>103</v>
      </c>
      <c r="M58" s="310">
        <v>87</v>
      </c>
      <c r="N58" s="370">
        <v>949799.45</v>
      </c>
      <c r="O58" s="219">
        <v>807329.52</v>
      </c>
      <c r="P58" s="217">
        <v>0.85</v>
      </c>
      <c r="Q58" s="219">
        <v>123464.46</v>
      </c>
      <c r="R58" s="217">
        <v>0.13</v>
      </c>
      <c r="S58" s="219">
        <v>19005.47</v>
      </c>
      <c r="T58" s="328">
        <v>0.02</v>
      </c>
    </row>
    <row r="59" spans="1:20" ht="39" customHeight="1" x14ac:dyDescent="0.25">
      <c r="A59" s="224"/>
      <c r="B59" s="224"/>
      <c r="C59" s="238"/>
      <c r="D59" s="338"/>
      <c r="E59" s="379"/>
      <c r="F59" s="378"/>
      <c r="G59" s="377"/>
      <c r="H59" s="377"/>
      <c r="I59" s="377"/>
      <c r="J59" s="64" t="s">
        <v>921</v>
      </c>
      <c r="K59" s="163" t="s">
        <v>152</v>
      </c>
      <c r="L59" s="37" t="s">
        <v>199</v>
      </c>
      <c r="M59" s="363"/>
      <c r="N59" s="371"/>
      <c r="O59" s="270"/>
      <c r="P59" s="269"/>
      <c r="Q59" s="270"/>
      <c r="R59" s="269"/>
      <c r="S59" s="270"/>
      <c r="T59" s="329"/>
    </row>
    <row r="60" spans="1:20" ht="57.6" x14ac:dyDescent="0.25">
      <c r="A60" s="224"/>
      <c r="B60" s="224"/>
      <c r="C60" s="235"/>
      <c r="D60" s="338"/>
      <c r="E60" s="379"/>
      <c r="F60" s="378"/>
      <c r="G60" s="377"/>
      <c r="H60" s="377"/>
      <c r="I60" s="377"/>
      <c r="J60" s="64" t="s">
        <v>922</v>
      </c>
      <c r="K60" s="163" t="s">
        <v>128</v>
      </c>
      <c r="L60" s="37" t="s">
        <v>103</v>
      </c>
      <c r="M60" s="311"/>
      <c r="N60" s="372"/>
      <c r="O60" s="220"/>
      <c r="P60" s="218"/>
      <c r="Q60" s="220"/>
      <c r="R60" s="218"/>
      <c r="S60" s="220"/>
      <c r="T60" s="330"/>
    </row>
    <row r="61" spans="1:20" ht="14.4" x14ac:dyDescent="0.25">
      <c r="A61" s="224">
        <v>20</v>
      </c>
      <c r="B61" s="224" t="s">
        <v>233</v>
      </c>
      <c r="C61" s="234" t="s">
        <v>940</v>
      </c>
      <c r="D61" s="338" t="s">
        <v>941</v>
      </c>
      <c r="E61" s="379" t="s">
        <v>947</v>
      </c>
      <c r="F61" s="378" t="s">
        <v>942</v>
      </c>
      <c r="G61" s="377" t="s">
        <v>943</v>
      </c>
      <c r="H61" s="377" t="s">
        <v>944</v>
      </c>
      <c r="I61" s="377" t="s">
        <v>615</v>
      </c>
      <c r="J61" s="64" t="s">
        <v>945</v>
      </c>
      <c r="K61" s="163" t="s">
        <v>152</v>
      </c>
      <c r="L61" s="37" t="s">
        <v>126</v>
      </c>
      <c r="M61" s="310">
        <v>87</v>
      </c>
      <c r="N61" s="370">
        <v>910542.1</v>
      </c>
      <c r="O61" s="219">
        <v>773960.78</v>
      </c>
      <c r="P61" s="217">
        <v>0.85</v>
      </c>
      <c r="Q61" s="219">
        <v>118361.38</v>
      </c>
      <c r="R61" s="217">
        <v>0.13</v>
      </c>
      <c r="S61" s="219">
        <v>18219.939999999999</v>
      </c>
      <c r="T61" s="328">
        <v>0.02</v>
      </c>
    </row>
    <row r="62" spans="1:20" ht="28.8" x14ac:dyDescent="0.25">
      <c r="A62" s="224"/>
      <c r="B62" s="224"/>
      <c r="C62" s="235"/>
      <c r="D62" s="338"/>
      <c r="E62" s="379"/>
      <c r="F62" s="378"/>
      <c r="G62" s="377"/>
      <c r="H62" s="377"/>
      <c r="I62" s="377"/>
      <c r="J62" s="64" t="s">
        <v>946</v>
      </c>
      <c r="K62" s="163" t="s">
        <v>128</v>
      </c>
      <c r="L62" s="37" t="s">
        <v>67</v>
      </c>
      <c r="M62" s="311"/>
      <c r="N62" s="372"/>
      <c r="O62" s="220"/>
      <c r="P62" s="218"/>
      <c r="Q62" s="220"/>
      <c r="R62" s="218"/>
      <c r="S62" s="220"/>
      <c r="T62" s="330"/>
    </row>
    <row r="63" spans="1:20" ht="14.4" x14ac:dyDescent="0.25">
      <c r="A63" s="224">
        <v>21</v>
      </c>
      <c r="B63" s="224" t="s">
        <v>233</v>
      </c>
      <c r="C63" s="234" t="s">
        <v>975</v>
      </c>
      <c r="D63" s="338" t="s">
        <v>976</v>
      </c>
      <c r="E63" s="379" t="s">
        <v>980</v>
      </c>
      <c r="F63" s="378">
        <v>36</v>
      </c>
      <c r="G63" s="377" t="s">
        <v>961</v>
      </c>
      <c r="H63" s="377" t="s">
        <v>966</v>
      </c>
      <c r="I63" s="377" t="s">
        <v>616</v>
      </c>
      <c r="J63" s="64" t="s">
        <v>977</v>
      </c>
      <c r="K63" s="169" t="s">
        <v>152</v>
      </c>
      <c r="L63" s="37" t="s">
        <v>164</v>
      </c>
      <c r="M63" s="310">
        <v>87</v>
      </c>
      <c r="N63" s="370">
        <v>998815.75</v>
      </c>
      <c r="O63" s="219">
        <v>848993.36</v>
      </c>
      <c r="P63" s="217">
        <v>0.85</v>
      </c>
      <c r="Q63" s="219">
        <v>129836.11</v>
      </c>
      <c r="R63" s="217">
        <v>0.13</v>
      </c>
      <c r="S63" s="219">
        <v>19986.28</v>
      </c>
      <c r="T63" s="328">
        <v>0.02</v>
      </c>
    </row>
    <row r="64" spans="1:20" ht="43.2" x14ac:dyDescent="0.25">
      <c r="A64" s="224"/>
      <c r="B64" s="224"/>
      <c r="C64" s="238"/>
      <c r="D64" s="338"/>
      <c r="E64" s="379"/>
      <c r="F64" s="378"/>
      <c r="G64" s="377"/>
      <c r="H64" s="377"/>
      <c r="I64" s="377"/>
      <c r="J64" s="64" t="s">
        <v>978</v>
      </c>
      <c r="K64" s="169" t="s">
        <v>152</v>
      </c>
      <c r="L64" s="37" t="s">
        <v>160</v>
      </c>
      <c r="M64" s="363"/>
      <c r="N64" s="371"/>
      <c r="O64" s="270"/>
      <c r="P64" s="269"/>
      <c r="Q64" s="270"/>
      <c r="R64" s="269"/>
      <c r="S64" s="270"/>
      <c r="T64" s="329"/>
    </row>
    <row r="65" spans="1:20" ht="43.2" x14ac:dyDescent="0.25">
      <c r="A65" s="224"/>
      <c r="B65" s="224"/>
      <c r="C65" s="238"/>
      <c r="D65" s="338"/>
      <c r="E65" s="379"/>
      <c r="F65" s="378"/>
      <c r="G65" s="377"/>
      <c r="H65" s="377"/>
      <c r="I65" s="377"/>
      <c r="J65" s="64" t="s">
        <v>254</v>
      </c>
      <c r="K65" s="169" t="s">
        <v>128</v>
      </c>
      <c r="L65" s="37" t="s">
        <v>162</v>
      </c>
      <c r="M65" s="363"/>
      <c r="N65" s="371"/>
      <c r="O65" s="270"/>
      <c r="P65" s="269"/>
      <c r="Q65" s="270"/>
      <c r="R65" s="269"/>
      <c r="S65" s="270"/>
      <c r="T65" s="329"/>
    </row>
    <row r="66" spans="1:20" ht="43.2" x14ac:dyDescent="0.25">
      <c r="A66" s="224"/>
      <c r="B66" s="224"/>
      <c r="C66" s="235"/>
      <c r="D66" s="338"/>
      <c r="E66" s="379"/>
      <c r="F66" s="378"/>
      <c r="G66" s="377"/>
      <c r="H66" s="377"/>
      <c r="I66" s="377"/>
      <c r="J66" s="64" t="s">
        <v>979</v>
      </c>
      <c r="K66" s="169" t="s">
        <v>152</v>
      </c>
      <c r="L66" s="37" t="s">
        <v>160</v>
      </c>
      <c r="M66" s="311"/>
      <c r="N66" s="372"/>
      <c r="O66" s="220"/>
      <c r="P66" s="218"/>
      <c r="Q66" s="220"/>
      <c r="R66" s="218"/>
      <c r="S66" s="220"/>
      <c r="T66" s="330"/>
    </row>
    <row r="67" spans="1:20" ht="96" customHeight="1" x14ac:dyDescent="0.25">
      <c r="A67" s="224">
        <v>22</v>
      </c>
      <c r="B67" s="224" t="s">
        <v>233</v>
      </c>
      <c r="C67" s="234" t="s">
        <v>987</v>
      </c>
      <c r="D67" s="338" t="s">
        <v>988</v>
      </c>
      <c r="E67" s="388" t="s">
        <v>992</v>
      </c>
      <c r="F67" s="378">
        <v>30</v>
      </c>
      <c r="G67" s="377" t="s">
        <v>983</v>
      </c>
      <c r="H67" s="377" t="s">
        <v>989</v>
      </c>
      <c r="I67" s="377" t="s">
        <v>616</v>
      </c>
      <c r="J67" s="64" t="s">
        <v>990</v>
      </c>
      <c r="K67" s="169" t="s">
        <v>152</v>
      </c>
      <c r="L67" s="37" t="s">
        <v>411</v>
      </c>
      <c r="M67" s="310">
        <v>87</v>
      </c>
      <c r="N67" s="370">
        <v>937151.73</v>
      </c>
      <c r="O67" s="219">
        <v>796578.96</v>
      </c>
      <c r="P67" s="217">
        <v>0.85</v>
      </c>
      <c r="Q67" s="219">
        <v>121820.37</v>
      </c>
      <c r="R67" s="217">
        <v>0.13</v>
      </c>
      <c r="S67" s="219">
        <v>18752.400000000001</v>
      </c>
      <c r="T67" s="328">
        <v>0.02</v>
      </c>
    </row>
    <row r="68" spans="1:20" ht="106.95" customHeight="1" x14ac:dyDescent="0.25">
      <c r="A68" s="224"/>
      <c r="B68" s="224"/>
      <c r="C68" s="235"/>
      <c r="D68" s="338"/>
      <c r="E68" s="379"/>
      <c r="F68" s="378"/>
      <c r="G68" s="377"/>
      <c r="H68" s="377"/>
      <c r="I68" s="377"/>
      <c r="J68" s="64" t="s">
        <v>991</v>
      </c>
      <c r="K68" s="169" t="s">
        <v>128</v>
      </c>
      <c r="L68" s="37" t="s">
        <v>140</v>
      </c>
      <c r="M68" s="311"/>
      <c r="N68" s="372"/>
      <c r="O68" s="220"/>
      <c r="P68" s="218"/>
      <c r="Q68" s="220"/>
      <c r="R68" s="218"/>
      <c r="S68" s="220"/>
      <c r="T68" s="330"/>
    </row>
    <row r="69" spans="1:20" ht="34.950000000000003" customHeight="1" x14ac:dyDescent="0.25">
      <c r="A69" s="224">
        <v>23</v>
      </c>
      <c r="B69" s="224" t="s">
        <v>233</v>
      </c>
      <c r="C69" s="234" t="s">
        <v>1034</v>
      </c>
      <c r="D69" s="338" t="s">
        <v>1035</v>
      </c>
      <c r="E69" s="379" t="s">
        <v>1038</v>
      </c>
      <c r="F69" s="378">
        <v>30</v>
      </c>
      <c r="G69" s="377" t="s">
        <v>1022</v>
      </c>
      <c r="H69" s="223">
        <v>44269</v>
      </c>
      <c r="I69" s="377" t="s">
        <v>616</v>
      </c>
      <c r="J69" s="64" t="s">
        <v>1037</v>
      </c>
      <c r="K69" s="169" t="s">
        <v>152</v>
      </c>
      <c r="L69" s="37" t="s">
        <v>64</v>
      </c>
      <c r="M69" s="310">
        <v>87</v>
      </c>
      <c r="N69" s="370">
        <v>987468.06</v>
      </c>
      <c r="O69" s="219">
        <v>839347.84</v>
      </c>
      <c r="P69" s="217">
        <v>0.85</v>
      </c>
      <c r="Q69" s="219">
        <v>128360.99</v>
      </c>
      <c r="R69" s="217">
        <v>0.13</v>
      </c>
      <c r="S69" s="219">
        <v>19759.23</v>
      </c>
      <c r="T69" s="328">
        <v>0.02</v>
      </c>
    </row>
    <row r="70" spans="1:20" ht="34.950000000000003" customHeight="1" x14ac:dyDescent="0.25">
      <c r="A70" s="224"/>
      <c r="B70" s="224"/>
      <c r="C70" s="235"/>
      <c r="D70" s="338"/>
      <c r="E70" s="379"/>
      <c r="F70" s="378"/>
      <c r="G70" s="377"/>
      <c r="H70" s="377"/>
      <c r="I70" s="377"/>
      <c r="J70" s="64" t="s">
        <v>1036</v>
      </c>
      <c r="K70" s="169" t="s">
        <v>128</v>
      </c>
      <c r="L70" s="37" t="s">
        <v>103</v>
      </c>
      <c r="M70" s="311"/>
      <c r="N70" s="372"/>
      <c r="O70" s="220"/>
      <c r="P70" s="218"/>
      <c r="Q70" s="220"/>
      <c r="R70" s="218"/>
      <c r="S70" s="220"/>
      <c r="T70" s="330"/>
    </row>
    <row r="71" spans="1:20" ht="52.95" customHeight="1" x14ac:dyDescent="0.25">
      <c r="A71" s="224">
        <v>24</v>
      </c>
      <c r="B71" s="224" t="s">
        <v>233</v>
      </c>
      <c r="C71" s="224" t="s">
        <v>1202</v>
      </c>
      <c r="D71" s="338" t="s">
        <v>1203</v>
      </c>
      <c r="E71" s="379" t="s">
        <v>1207</v>
      </c>
      <c r="F71" s="378">
        <v>24</v>
      </c>
      <c r="G71" s="377" t="s">
        <v>1204</v>
      </c>
      <c r="H71" s="377" t="s">
        <v>989</v>
      </c>
      <c r="I71" s="377" t="s">
        <v>616</v>
      </c>
      <c r="J71" s="64" t="s">
        <v>1206</v>
      </c>
      <c r="K71" s="190" t="s">
        <v>152</v>
      </c>
      <c r="L71" s="37" t="s">
        <v>313</v>
      </c>
      <c r="M71" s="310">
        <v>87</v>
      </c>
      <c r="N71" s="370">
        <v>800216.17</v>
      </c>
      <c r="O71" s="219">
        <v>680183.74</v>
      </c>
      <c r="P71" s="217">
        <v>0.85</v>
      </c>
      <c r="Q71" s="219">
        <v>104020.1</v>
      </c>
      <c r="R71" s="217">
        <v>0.13</v>
      </c>
      <c r="S71" s="219">
        <v>16012.33</v>
      </c>
      <c r="T71" s="328">
        <v>0.02</v>
      </c>
    </row>
    <row r="72" spans="1:20" ht="52.95" customHeight="1" x14ac:dyDescent="0.25">
      <c r="A72" s="224"/>
      <c r="B72" s="224"/>
      <c r="C72" s="224"/>
      <c r="D72" s="338"/>
      <c r="E72" s="379"/>
      <c r="F72" s="378"/>
      <c r="G72" s="377"/>
      <c r="H72" s="377"/>
      <c r="I72" s="377"/>
      <c r="J72" s="64" t="s">
        <v>1205</v>
      </c>
      <c r="K72" s="190" t="s">
        <v>128</v>
      </c>
      <c r="L72" s="37" t="s">
        <v>103</v>
      </c>
      <c r="M72" s="311"/>
      <c r="N72" s="372"/>
      <c r="O72" s="220"/>
      <c r="P72" s="218"/>
      <c r="Q72" s="220"/>
      <c r="R72" s="218"/>
      <c r="S72" s="220"/>
      <c r="T72" s="330"/>
    </row>
    <row r="73" spans="1:20" ht="52.95" customHeight="1" x14ac:dyDescent="0.25">
      <c r="A73" s="234">
        <v>25</v>
      </c>
      <c r="B73" s="234" t="s">
        <v>233</v>
      </c>
      <c r="C73" s="234" t="s">
        <v>1248</v>
      </c>
      <c r="D73" s="219" t="s">
        <v>1249</v>
      </c>
      <c r="E73" s="373" t="s">
        <v>1250</v>
      </c>
      <c r="F73" s="375">
        <v>18</v>
      </c>
      <c r="G73" s="228">
        <v>43725</v>
      </c>
      <c r="H73" s="228">
        <v>44271</v>
      </c>
      <c r="I73" s="367" t="s">
        <v>616</v>
      </c>
      <c r="J73" s="64" t="s">
        <v>853</v>
      </c>
      <c r="K73" s="205" t="s">
        <v>152</v>
      </c>
      <c r="L73" s="37" t="s">
        <v>126</v>
      </c>
      <c r="M73" s="310">
        <v>87</v>
      </c>
      <c r="N73" s="370">
        <v>348686.88</v>
      </c>
      <c r="O73" s="219">
        <v>296383.83</v>
      </c>
      <c r="P73" s="217">
        <v>0.85</v>
      </c>
      <c r="Q73" s="219">
        <v>45325.84</v>
      </c>
      <c r="R73" s="217">
        <v>0.13</v>
      </c>
      <c r="S73" s="219">
        <v>6977.21</v>
      </c>
      <c r="T73" s="217">
        <v>0.02</v>
      </c>
    </row>
    <row r="74" spans="1:20" ht="52.95" customHeight="1" x14ac:dyDescent="0.25">
      <c r="A74" s="238"/>
      <c r="B74" s="238"/>
      <c r="C74" s="238"/>
      <c r="D74" s="270"/>
      <c r="E74" s="384"/>
      <c r="F74" s="383"/>
      <c r="G74" s="368"/>
      <c r="H74" s="368"/>
      <c r="I74" s="368"/>
      <c r="J74" s="64" t="s">
        <v>1251</v>
      </c>
      <c r="K74" s="205" t="s">
        <v>128</v>
      </c>
      <c r="L74" s="37" t="s">
        <v>67</v>
      </c>
      <c r="M74" s="363"/>
      <c r="N74" s="371"/>
      <c r="O74" s="270"/>
      <c r="P74" s="269"/>
      <c r="Q74" s="270"/>
      <c r="R74" s="269"/>
      <c r="S74" s="270"/>
      <c r="T74" s="269"/>
    </row>
    <row r="75" spans="1:20" ht="62.4" customHeight="1" x14ac:dyDescent="0.25">
      <c r="A75" s="235"/>
      <c r="B75" s="235"/>
      <c r="C75" s="235"/>
      <c r="D75" s="220"/>
      <c r="E75" s="374"/>
      <c r="F75" s="376"/>
      <c r="G75" s="369"/>
      <c r="H75" s="369"/>
      <c r="I75" s="369"/>
      <c r="J75" s="64" t="s">
        <v>898</v>
      </c>
      <c r="K75" s="205" t="s">
        <v>152</v>
      </c>
      <c r="L75" s="37" t="s">
        <v>74</v>
      </c>
      <c r="M75" s="311"/>
      <c r="N75" s="372"/>
      <c r="O75" s="220"/>
      <c r="P75" s="218"/>
      <c r="Q75" s="220"/>
      <c r="R75" s="218"/>
      <c r="S75" s="220"/>
      <c r="T75" s="218"/>
    </row>
    <row r="76" spans="1:20" ht="76.5" customHeight="1" x14ac:dyDescent="0.25">
      <c r="A76" s="234">
        <v>26</v>
      </c>
      <c r="B76" s="234" t="s">
        <v>233</v>
      </c>
      <c r="C76" s="234" t="s">
        <v>1260</v>
      </c>
      <c r="D76" s="219" t="s">
        <v>1261</v>
      </c>
      <c r="E76" s="373" t="s">
        <v>1262</v>
      </c>
      <c r="F76" s="375">
        <v>15</v>
      </c>
      <c r="G76" s="228">
        <v>43809</v>
      </c>
      <c r="H76" s="228">
        <v>44264</v>
      </c>
      <c r="I76" s="367" t="s">
        <v>616</v>
      </c>
      <c r="J76" s="64" t="s">
        <v>1263</v>
      </c>
      <c r="K76" s="208" t="s">
        <v>152</v>
      </c>
      <c r="L76" s="37" t="s">
        <v>74</v>
      </c>
      <c r="M76" s="310">
        <v>87</v>
      </c>
      <c r="N76" s="370">
        <v>278390.69</v>
      </c>
      <c r="O76" s="219">
        <v>236632.07</v>
      </c>
      <c r="P76" s="217">
        <v>0.85</v>
      </c>
      <c r="Q76" s="219">
        <v>36188.03</v>
      </c>
      <c r="R76" s="217">
        <v>0.13</v>
      </c>
      <c r="S76" s="219">
        <v>5570.59</v>
      </c>
      <c r="T76" s="328">
        <v>0.02</v>
      </c>
    </row>
    <row r="77" spans="1:20" ht="76.5" customHeight="1" x14ac:dyDescent="0.25">
      <c r="A77" s="235"/>
      <c r="B77" s="235"/>
      <c r="C77" s="235"/>
      <c r="D77" s="220"/>
      <c r="E77" s="374"/>
      <c r="F77" s="376"/>
      <c r="G77" s="369"/>
      <c r="H77" s="369"/>
      <c r="I77" s="369"/>
      <c r="J77" s="64" t="s">
        <v>463</v>
      </c>
      <c r="K77" s="208" t="s">
        <v>128</v>
      </c>
      <c r="L77" s="37" t="s">
        <v>67</v>
      </c>
      <c r="M77" s="311"/>
      <c r="N77" s="372"/>
      <c r="O77" s="220"/>
      <c r="P77" s="218"/>
      <c r="Q77" s="220"/>
      <c r="R77" s="218"/>
      <c r="S77" s="220"/>
      <c r="T77" s="330"/>
    </row>
    <row r="78" spans="1:20" ht="41.25" customHeight="1" x14ac:dyDescent="0.25">
      <c r="A78" s="234">
        <v>27</v>
      </c>
      <c r="B78" s="234" t="s">
        <v>233</v>
      </c>
      <c r="C78" s="234" t="s">
        <v>1275</v>
      </c>
      <c r="D78" s="219" t="s">
        <v>1276</v>
      </c>
      <c r="E78" s="405" t="s">
        <v>1277</v>
      </c>
      <c r="F78" s="375">
        <v>36</v>
      </c>
      <c r="G78" s="228">
        <v>43977</v>
      </c>
      <c r="H78" s="228">
        <v>45071</v>
      </c>
      <c r="I78" s="367" t="s">
        <v>616</v>
      </c>
      <c r="J78" s="64" t="s">
        <v>842</v>
      </c>
      <c r="K78" s="212" t="s">
        <v>128</v>
      </c>
      <c r="L78" s="37" t="s">
        <v>261</v>
      </c>
      <c r="M78" s="310">
        <v>87</v>
      </c>
      <c r="N78" s="370">
        <v>994135.1</v>
      </c>
      <c r="O78" s="219">
        <v>845014.81</v>
      </c>
      <c r="P78" s="217">
        <v>0.85</v>
      </c>
      <c r="Q78" s="219">
        <v>129227.67</v>
      </c>
      <c r="R78" s="217">
        <v>0.13</v>
      </c>
      <c r="S78" s="219">
        <v>19892.62</v>
      </c>
      <c r="T78" s="328">
        <v>0.02</v>
      </c>
    </row>
    <row r="79" spans="1:20" ht="36.75" customHeight="1" x14ac:dyDescent="0.25">
      <c r="A79" s="238"/>
      <c r="B79" s="238"/>
      <c r="C79" s="238"/>
      <c r="D79" s="270"/>
      <c r="E79" s="406"/>
      <c r="F79" s="383"/>
      <c r="G79" s="368"/>
      <c r="H79" s="368"/>
      <c r="I79" s="368"/>
      <c r="J79" s="64" t="s">
        <v>1271</v>
      </c>
      <c r="K79" s="212" t="s">
        <v>152</v>
      </c>
      <c r="L79" s="37" t="s">
        <v>160</v>
      </c>
      <c r="M79" s="363"/>
      <c r="N79" s="371"/>
      <c r="O79" s="270"/>
      <c r="P79" s="269"/>
      <c r="Q79" s="270"/>
      <c r="R79" s="269"/>
      <c r="S79" s="270"/>
      <c r="T79" s="329"/>
    </row>
    <row r="80" spans="1:20" ht="34.5" customHeight="1" x14ac:dyDescent="0.25">
      <c r="A80" s="238"/>
      <c r="B80" s="238"/>
      <c r="C80" s="238"/>
      <c r="D80" s="270"/>
      <c r="E80" s="406"/>
      <c r="F80" s="383"/>
      <c r="G80" s="368"/>
      <c r="H80" s="368"/>
      <c r="I80" s="368"/>
      <c r="J80" s="64" t="s">
        <v>1272</v>
      </c>
      <c r="K80" s="212" t="s">
        <v>128</v>
      </c>
      <c r="L80" s="37" t="s">
        <v>261</v>
      </c>
      <c r="M80" s="363"/>
      <c r="N80" s="371"/>
      <c r="O80" s="270"/>
      <c r="P80" s="269"/>
      <c r="Q80" s="270"/>
      <c r="R80" s="269"/>
      <c r="S80" s="270"/>
      <c r="T80" s="329"/>
    </row>
    <row r="81" spans="1:22" ht="45" customHeight="1" x14ac:dyDescent="0.25">
      <c r="A81" s="238"/>
      <c r="B81" s="238"/>
      <c r="C81" s="238"/>
      <c r="D81" s="270"/>
      <c r="E81" s="406"/>
      <c r="F81" s="383"/>
      <c r="G81" s="368"/>
      <c r="H81" s="368"/>
      <c r="I81" s="368"/>
      <c r="J81" s="64" t="s">
        <v>1273</v>
      </c>
      <c r="K81" s="212" t="s">
        <v>152</v>
      </c>
      <c r="L81" s="37" t="s">
        <v>112</v>
      </c>
      <c r="M81" s="363"/>
      <c r="N81" s="371"/>
      <c r="O81" s="270"/>
      <c r="P81" s="269"/>
      <c r="Q81" s="270"/>
      <c r="R81" s="269"/>
      <c r="S81" s="270"/>
      <c r="T81" s="329"/>
    </row>
    <row r="82" spans="1:22" ht="34.5" customHeight="1" x14ac:dyDescent="0.25">
      <c r="A82" s="235"/>
      <c r="B82" s="235"/>
      <c r="C82" s="235"/>
      <c r="D82" s="220"/>
      <c r="E82" s="407"/>
      <c r="F82" s="376"/>
      <c r="G82" s="369"/>
      <c r="H82" s="369"/>
      <c r="I82" s="369"/>
      <c r="J82" s="64" t="s">
        <v>1274</v>
      </c>
      <c r="K82" s="212" t="s">
        <v>152</v>
      </c>
      <c r="L82" s="37" t="s">
        <v>112</v>
      </c>
      <c r="M82" s="311"/>
      <c r="N82" s="372"/>
      <c r="O82" s="220"/>
      <c r="P82" s="218"/>
      <c r="Q82" s="220"/>
      <c r="R82" s="218"/>
      <c r="S82" s="220"/>
      <c r="T82" s="330"/>
    </row>
    <row r="83" spans="1:22" ht="87.75" customHeight="1" x14ac:dyDescent="0.25">
      <c r="A83" s="234">
        <v>28</v>
      </c>
      <c r="B83" s="234" t="s">
        <v>233</v>
      </c>
      <c r="C83" s="234" t="s">
        <v>1280</v>
      </c>
      <c r="D83" s="219" t="s">
        <v>1281</v>
      </c>
      <c r="E83" s="405" t="s">
        <v>1283</v>
      </c>
      <c r="F83" s="375">
        <v>36</v>
      </c>
      <c r="G83" s="228">
        <v>44033</v>
      </c>
      <c r="H83" s="228">
        <v>45127</v>
      </c>
      <c r="I83" s="367" t="s">
        <v>616</v>
      </c>
      <c r="J83" s="64" t="s">
        <v>708</v>
      </c>
      <c r="K83" s="213" t="s">
        <v>128</v>
      </c>
      <c r="L83" s="37" t="s">
        <v>67</v>
      </c>
      <c r="M83" s="310">
        <v>87</v>
      </c>
      <c r="N83" s="370">
        <v>941964.13</v>
      </c>
      <c r="O83" s="219">
        <v>800669.5</v>
      </c>
      <c r="P83" s="217">
        <v>0.85</v>
      </c>
      <c r="Q83" s="219">
        <v>122445.95</v>
      </c>
      <c r="R83" s="217">
        <v>0.13</v>
      </c>
      <c r="S83" s="219">
        <v>18848.68</v>
      </c>
      <c r="T83" s="328">
        <v>0.02</v>
      </c>
    </row>
    <row r="84" spans="1:22" ht="78" customHeight="1" x14ac:dyDescent="0.25">
      <c r="A84" s="238"/>
      <c r="B84" s="238"/>
      <c r="C84" s="238"/>
      <c r="D84" s="270"/>
      <c r="E84" s="406"/>
      <c r="F84" s="383"/>
      <c r="G84" s="368"/>
      <c r="H84" s="368"/>
      <c r="I84" s="368"/>
      <c r="J84" s="64" t="s">
        <v>119</v>
      </c>
      <c r="K84" s="213" t="s">
        <v>152</v>
      </c>
      <c r="L84" s="37" t="s">
        <v>126</v>
      </c>
      <c r="M84" s="363"/>
      <c r="N84" s="371"/>
      <c r="O84" s="270"/>
      <c r="P84" s="269"/>
      <c r="Q84" s="270"/>
      <c r="R84" s="269"/>
      <c r="S84" s="270"/>
      <c r="T84" s="329"/>
    </row>
    <row r="85" spans="1:22" ht="87.75" customHeight="1" x14ac:dyDescent="0.25">
      <c r="A85" s="238"/>
      <c r="B85" s="238"/>
      <c r="C85" s="238"/>
      <c r="D85" s="270"/>
      <c r="E85" s="406"/>
      <c r="F85" s="383"/>
      <c r="G85" s="368"/>
      <c r="H85" s="368"/>
      <c r="I85" s="368"/>
      <c r="J85" s="64" t="s">
        <v>672</v>
      </c>
      <c r="K85" s="213" t="s">
        <v>128</v>
      </c>
      <c r="L85" s="37" t="s">
        <v>67</v>
      </c>
      <c r="M85" s="363"/>
      <c r="N85" s="371"/>
      <c r="O85" s="270"/>
      <c r="P85" s="269"/>
      <c r="Q85" s="270"/>
      <c r="R85" s="269"/>
      <c r="S85" s="270"/>
      <c r="T85" s="329"/>
    </row>
    <row r="86" spans="1:22" ht="87.75" customHeight="1" x14ac:dyDescent="0.25">
      <c r="A86" s="235"/>
      <c r="B86" s="235"/>
      <c r="C86" s="235"/>
      <c r="D86" s="220"/>
      <c r="E86" s="407"/>
      <c r="F86" s="376"/>
      <c r="G86" s="369"/>
      <c r="H86" s="369"/>
      <c r="I86" s="369"/>
      <c r="J86" s="64" t="s">
        <v>1282</v>
      </c>
      <c r="K86" s="213" t="s">
        <v>128</v>
      </c>
      <c r="L86" s="37" t="s">
        <v>67</v>
      </c>
      <c r="M86" s="311"/>
      <c r="N86" s="372"/>
      <c r="O86" s="220"/>
      <c r="P86" s="218"/>
      <c r="Q86" s="220"/>
      <c r="R86" s="218"/>
      <c r="S86" s="220"/>
      <c r="T86" s="330"/>
    </row>
    <row r="87" spans="1:22" ht="42" customHeight="1" x14ac:dyDescent="0.25">
      <c r="A87" s="390" t="s">
        <v>229</v>
      </c>
      <c r="B87" s="391"/>
      <c r="C87" s="391"/>
      <c r="D87" s="391"/>
      <c r="E87" s="391"/>
      <c r="F87" s="391"/>
      <c r="G87" s="391"/>
      <c r="H87" s="391"/>
      <c r="I87" s="391"/>
      <c r="J87" s="391"/>
      <c r="K87" s="391"/>
      <c r="L87" s="392"/>
      <c r="M87" s="49"/>
      <c r="N87" s="50">
        <f>SUM(N8:N86)</f>
        <v>45587632.964705899</v>
      </c>
      <c r="O87" s="50">
        <f t="shared" ref="O87:S87" si="0">SUM(O8:O86)</f>
        <v>38749487.756500013</v>
      </c>
      <c r="P87" s="50"/>
      <c r="Q87" s="50">
        <f t="shared" si="0"/>
        <v>5928011.3811117653</v>
      </c>
      <c r="R87" s="50"/>
      <c r="S87" s="50">
        <f t="shared" si="0"/>
        <v>910133.82969411742</v>
      </c>
      <c r="T87" s="87"/>
    </row>
    <row r="88" spans="1:22" ht="21" customHeight="1" thickBot="1" x14ac:dyDescent="0.35">
      <c r="A88" s="341" t="s">
        <v>230</v>
      </c>
      <c r="B88" s="342"/>
      <c r="C88" s="342"/>
      <c r="D88" s="342"/>
      <c r="E88" s="342"/>
      <c r="F88" s="342"/>
      <c r="G88" s="342"/>
      <c r="H88" s="342"/>
      <c r="I88" s="342"/>
      <c r="J88" s="342"/>
      <c r="K88" s="342"/>
      <c r="L88" s="343"/>
      <c r="M88" s="29"/>
      <c r="N88" s="39">
        <f>N87</f>
        <v>45587632.964705899</v>
      </c>
      <c r="O88" s="39">
        <f>O87</f>
        <v>38749487.756500013</v>
      </c>
      <c r="P88" s="40"/>
      <c r="Q88" s="39">
        <f>Q87</f>
        <v>5928011.3811117653</v>
      </c>
      <c r="R88" s="40"/>
      <c r="S88" s="39">
        <f>S87</f>
        <v>910133.82969411742</v>
      </c>
      <c r="T88" s="31"/>
      <c r="U88" s="24"/>
      <c r="V88" s="24"/>
    </row>
    <row r="89" spans="1:22" x14ac:dyDescent="0.25">
      <c r="N89" s="24"/>
      <c r="O89" s="24"/>
    </row>
    <row r="90" spans="1:22" x14ac:dyDescent="0.25">
      <c r="A90" s="267" t="s">
        <v>1291</v>
      </c>
      <c r="B90" s="268"/>
      <c r="C90" s="268"/>
      <c r="D90" s="268"/>
      <c r="E90" s="268"/>
      <c r="F90" s="268"/>
      <c r="G90" s="268"/>
      <c r="H90" s="268"/>
      <c r="I90" s="268"/>
      <c r="J90" s="268"/>
      <c r="K90" s="268"/>
      <c r="L90" s="268"/>
      <c r="M90" s="268"/>
      <c r="N90" s="268"/>
      <c r="O90" s="268"/>
      <c r="P90" s="268"/>
      <c r="Q90" s="268"/>
      <c r="R90" s="268"/>
      <c r="S90" s="268"/>
      <c r="T90" s="268"/>
    </row>
    <row r="91" spans="1:22" x14ac:dyDescent="0.25">
      <c r="A91" s="268"/>
      <c r="B91" s="268"/>
      <c r="C91" s="268"/>
      <c r="D91" s="268"/>
      <c r="E91" s="268"/>
      <c r="F91" s="268"/>
      <c r="G91" s="268"/>
      <c r="H91" s="268"/>
      <c r="I91" s="268"/>
      <c r="J91" s="268"/>
      <c r="K91" s="268"/>
      <c r="L91" s="268"/>
      <c r="M91" s="268"/>
      <c r="N91" s="268"/>
      <c r="O91" s="268"/>
      <c r="P91" s="268"/>
      <c r="Q91" s="268"/>
      <c r="R91" s="268"/>
      <c r="S91" s="268"/>
      <c r="T91" s="268"/>
    </row>
    <row r="97" spans="17:20" x14ac:dyDescent="0.25">
      <c r="T97" s="24"/>
    </row>
    <row r="104" spans="17:20" x14ac:dyDescent="0.25">
      <c r="Q104" s="24"/>
    </row>
  </sheetData>
  <autoFilter ref="A1:T88"/>
  <mergeCells count="496">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0:T91"/>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F76:F77"/>
    <mergeCell ref="G76:G77"/>
    <mergeCell ref="H76:H77"/>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topLeftCell="A94" zoomScale="70" zoomScaleNormal="100" zoomScaleSheetLayoutView="70" zoomScalePageLayoutView="82" workbookViewId="0">
      <selection activeCell="H103" sqref="H103:H104"/>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95" t="s">
        <v>0</v>
      </c>
      <c r="B1" s="297" t="s">
        <v>1</v>
      </c>
      <c r="C1" s="288" t="s">
        <v>1089</v>
      </c>
      <c r="D1" s="288" t="s">
        <v>2</v>
      </c>
      <c r="E1" s="288" t="s">
        <v>3</v>
      </c>
      <c r="F1" s="288" t="s">
        <v>4</v>
      </c>
      <c r="G1" s="288" t="s">
        <v>5</v>
      </c>
      <c r="H1" s="288" t="s">
        <v>6</v>
      </c>
      <c r="I1" s="288" t="s">
        <v>613</v>
      </c>
      <c r="J1" s="288" t="s">
        <v>7</v>
      </c>
      <c r="K1" s="297" t="s">
        <v>8</v>
      </c>
      <c r="L1" s="297" t="s">
        <v>9</v>
      </c>
      <c r="M1" s="297" t="s">
        <v>10</v>
      </c>
      <c r="N1" s="292" t="s">
        <v>11</v>
      </c>
      <c r="O1" s="293"/>
      <c r="P1" s="293"/>
      <c r="Q1" s="293"/>
      <c r="R1" s="293"/>
      <c r="S1" s="294"/>
      <c r="T1" s="1"/>
    </row>
    <row r="2" spans="1:20" ht="81" customHeight="1" x14ac:dyDescent="0.25">
      <c r="A2" s="296"/>
      <c r="B2" s="298"/>
      <c r="C2" s="289"/>
      <c r="D2" s="289"/>
      <c r="E2" s="289"/>
      <c r="F2" s="289"/>
      <c r="G2" s="289"/>
      <c r="H2" s="289"/>
      <c r="I2" s="289"/>
      <c r="J2" s="289"/>
      <c r="K2" s="298"/>
      <c r="L2" s="298"/>
      <c r="M2" s="298"/>
      <c r="N2" s="43" t="s">
        <v>12</v>
      </c>
      <c r="O2" s="43" t="s">
        <v>13</v>
      </c>
      <c r="P2" s="43" t="s">
        <v>14</v>
      </c>
      <c r="Q2" s="43" t="s">
        <v>15</v>
      </c>
      <c r="R2" s="43" t="s">
        <v>16</v>
      </c>
      <c r="S2" s="43" t="s">
        <v>17</v>
      </c>
      <c r="T2" s="4" t="s">
        <v>18</v>
      </c>
    </row>
    <row r="3" spans="1:20" ht="53.25" customHeight="1" x14ac:dyDescent="0.25">
      <c r="A3" s="42" t="s">
        <v>19</v>
      </c>
      <c r="B3" s="43" t="s">
        <v>20</v>
      </c>
      <c r="C3" s="181" t="s">
        <v>1090</v>
      </c>
      <c r="D3" s="44" t="s">
        <v>21</v>
      </c>
      <c r="E3" s="44" t="s">
        <v>22</v>
      </c>
      <c r="F3" s="44" t="s">
        <v>23</v>
      </c>
      <c r="G3" s="44" t="s">
        <v>24</v>
      </c>
      <c r="H3" s="44" t="s">
        <v>25</v>
      </c>
      <c r="I3" s="57" t="s">
        <v>614</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81" t="s">
        <v>1091</v>
      </c>
      <c r="D4" s="44" t="s">
        <v>39</v>
      </c>
      <c r="E4" s="44" t="s">
        <v>40</v>
      </c>
      <c r="F4" s="44" t="s">
        <v>41</v>
      </c>
      <c r="G4" s="44" t="s">
        <v>42</v>
      </c>
      <c r="H4" s="44" t="s">
        <v>43</v>
      </c>
      <c r="I4" s="57" t="s">
        <v>657</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90">
        <v>2</v>
      </c>
      <c r="C5" s="29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82" t="s">
        <v>287</v>
      </c>
      <c r="B6" s="283"/>
      <c r="C6" s="283"/>
      <c r="D6" s="283"/>
      <c r="E6" s="283"/>
      <c r="F6" s="283"/>
      <c r="G6" s="283"/>
      <c r="H6" s="283"/>
      <c r="I6" s="283"/>
      <c r="J6" s="283"/>
      <c r="K6" s="283"/>
      <c r="L6" s="283"/>
      <c r="M6" s="283"/>
      <c r="N6" s="283"/>
      <c r="O6" s="283"/>
      <c r="P6" s="283"/>
      <c r="Q6" s="283"/>
      <c r="R6" s="283"/>
      <c r="S6" s="283"/>
      <c r="T6" s="284"/>
    </row>
    <row r="7" spans="1:20" ht="20.25" customHeight="1" thickBot="1" x14ac:dyDescent="0.3">
      <c r="A7" s="355" t="s">
        <v>288</v>
      </c>
      <c r="B7" s="356"/>
      <c r="C7" s="356"/>
      <c r="D7" s="356"/>
      <c r="E7" s="356"/>
      <c r="F7" s="356"/>
      <c r="G7" s="356"/>
      <c r="H7" s="356"/>
      <c r="I7" s="356"/>
      <c r="J7" s="356"/>
      <c r="K7" s="356"/>
      <c r="L7" s="356"/>
      <c r="M7" s="356"/>
      <c r="N7" s="356"/>
      <c r="O7" s="356"/>
      <c r="P7" s="356"/>
      <c r="Q7" s="356"/>
      <c r="R7" s="356"/>
      <c r="S7" s="356"/>
      <c r="T7" s="357"/>
    </row>
    <row r="8" spans="1:20" ht="61.95" customHeight="1" x14ac:dyDescent="0.25">
      <c r="A8" s="449">
        <v>1</v>
      </c>
      <c r="B8" s="340" t="s">
        <v>289</v>
      </c>
      <c r="C8" s="340" t="s">
        <v>1134</v>
      </c>
      <c r="D8" s="450" t="s">
        <v>290</v>
      </c>
      <c r="E8" s="452" t="s">
        <v>342</v>
      </c>
      <c r="F8" s="453">
        <v>15</v>
      </c>
      <c r="G8" s="454">
        <v>42797</v>
      </c>
      <c r="H8" s="454">
        <v>43253</v>
      </c>
      <c r="I8" s="454" t="s">
        <v>615</v>
      </c>
      <c r="J8" s="88" t="s">
        <v>291</v>
      </c>
      <c r="K8" s="105" t="s">
        <v>128</v>
      </c>
      <c r="L8" s="105" t="s">
        <v>261</v>
      </c>
      <c r="M8" s="455">
        <v>108</v>
      </c>
      <c r="N8" s="446">
        <v>524957.17000000004</v>
      </c>
      <c r="O8" s="352">
        <f>N8*P8</f>
        <v>446213.59450000001</v>
      </c>
      <c r="P8" s="353">
        <v>0.85</v>
      </c>
      <c r="Q8" s="352">
        <f>N8*13%</f>
        <v>68244.432100000005</v>
      </c>
      <c r="R8" s="353">
        <v>0.13</v>
      </c>
      <c r="S8" s="352">
        <f>N8*2%</f>
        <v>10499.143400000001</v>
      </c>
      <c r="T8" s="445">
        <v>0.02</v>
      </c>
    </row>
    <row r="9" spans="1:20" ht="64.95" customHeight="1" x14ac:dyDescent="0.25">
      <c r="A9" s="287"/>
      <c r="B9" s="235"/>
      <c r="C9" s="235"/>
      <c r="D9" s="451"/>
      <c r="E9" s="429"/>
      <c r="F9" s="376"/>
      <c r="G9" s="229"/>
      <c r="H9" s="229"/>
      <c r="I9" s="229"/>
      <c r="J9" s="103" t="s">
        <v>292</v>
      </c>
      <c r="K9" s="102" t="s">
        <v>152</v>
      </c>
      <c r="L9" s="102" t="s">
        <v>199</v>
      </c>
      <c r="M9" s="427"/>
      <c r="N9" s="447"/>
      <c r="O9" s="220"/>
      <c r="P9" s="218"/>
      <c r="Q9" s="220"/>
      <c r="R9" s="218"/>
      <c r="S9" s="220"/>
      <c r="T9" s="273"/>
    </row>
    <row r="10" spans="1:20" ht="45" customHeight="1" x14ac:dyDescent="0.25">
      <c r="A10" s="286">
        <v>2</v>
      </c>
      <c r="B10" s="234" t="s">
        <v>325</v>
      </c>
      <c r="C10" s="234" t="s">
        <v>1135</v>
      </c>
      <c r="D10" s="442" t="s">
        <v>326</v>
      </c>
      <c r="E10" s="415" t="s">
        <v>343</v>
      </c>
      <c r="F10" s="375">
        <v>18</v>
      </c>
      <c r="G10" s="228">
        <v>42829</v>
      </c>
      <c r="H10" s="228">
        <v>43376</v>
      </c>
      <c r="I10" s="320" t="s">
        <v>615</v>
      </c>
      <c r="J10" s="103" t="s">
        <v>331</v>
      </c>
      <c r="K10" s="102" t="s">
        <v>152</v>
      </c>
      <c r="L10" s="102" t="s">
        <v>112</v>
      </c>
      <c r="M10" s="419">
        <v>102</v>
      </c>
      <c r="N10" s="424">
        <v>354959.43</v>
      </c>
      <c r="O10" s="219">
        <v>301715.52</v>
      </c>
      <c r="P10" s="217">
        <v>0.85</v>
      </c>
      <c r="Q10" s="219">
        <v>46144.72</v>
      </c>
      <c r="R10" s="217">
        <v>0.13</v>
      </c>
      <c r="S10" s="219">
        <v>7099.19</v>
      </c>
      <c r="T10" s="271">
        <v>0.02</v>
      </c>
    </row>
    <row r="11" spans="1:20" ht="37.200000000000003" customHeight="1" x14ac:dyDescent="0.25">
      <c r="A11" s="287"/>
      <c r="B11" s="235"/>
      <c r="C11" s="235"/>
      <c r="D11" s="444"/>
      <c r="E11" s="429"/>
      <c r="F11" s="376"/>
      <c r="G11" s="229"/>
      <c r="H11" s="229"/>
      <c r="I11" s="348"/>
      <c r="J11" s="103" t="s">
        <v>332</v>
      </c>
      <c r="K11" s="102" t="s">
        <v>128</v>
      </c>
      <c r="L11" s="102" t="s">
        <v>340</v>
      </c>
      <c r="M11" s="427"/>
      <c r="N11" s="426"/>
      <c r="O11" s="220"/>
      <c r="P11" s="218"/>
      <c r="Q11" s="220"/>
      <c r="R11" s="218"/>
      <c r="S11" s="220"/>
      <c r="T11" s="273"/>
    </row>
    <row r="12" spans="1:20" ht="28.8" x14ac:dyDescent="0.25">
      <c r="A12" s="286">
        <v>3</v>
      </c>
      <c r="B12" s="234" t="s">
        <v>327</v>
      </c>
      <c r="C12" s="234" t="s">
        <v>1136</v>
      </c>
      <c r="D12" s="442" t="s">
        <v>328</v>
      </c>
      <c r="E12" s="415" t="s">
        <v>344</v>
      </c>
      <c r="F12" s="375">
        <v>18</v>
      </c>
      <c r="G12" s="228">
        <v>42829</v>
      </c>
      <c r="H12" s="228">
        <v>43376</v>
      </c>
      <c r="I12" s="320" t="s">
        <v>615</v>
      </c>
      <c r="J12" s="103" t="s">
        <v>333</v>
      </c>
      <c r="K12" s="102" t="s">
        <v>128</v>
      </c>
      <c r="L12" s="102" t="s">
        <v>90</v>
      </c>
      <c r="M12" s="419">
        <v>102</v>
      </c>
      <c r="N12" s="424">
        <v>400230.95</v>
      </c>
      <c r="O12" s="219">
        <v>340196.31</v>
      </c>
      <c r="P12" s="217">
        <v>0.85</v>
      </c>
      <c r="Q12" s="219">
        <v>52030.02</v>
      </c>
      <c r="R12" s="217">
        <v>0.13</v>
      </c>
      <c r="S12" s="219">
        <v>8004.62</v>
      </c>
      <c r="T12" s="271">
        <v>0.02</v>
      </c>
    </row>
    <row r="13" spans="1:20" ht="28.8" x14ac:dyDescent="0.25">
      <c r="A13" s="302"/>
      <c r="B13" s="238"/>
      <c r="C13" s="238"/>
      <c r="D13" s="443"/>
      <c r="E13" s="428"/>
      <c r="F13" s="383"/>
      <c r="G13" s="247"/>
      <c r="H13" s="247"/>
      <c r="I13" s="347"/>
      <c r="J13" s="103" t="s">
        <v>334</v>
      </c>
      <c r="K13" s="102" t="s">
        <v>128</v>
      </c>
      <c r="L13" s="102" t="s">
        <v>90</v>
      </c>
      <c r="M13" s="423"/>
      <c r="N13" s="425"/>
      <c r="O13" s="270"/>
      <c r="P13" s="269"/>
      <c r="Q13" s="270"/>
      <c r="R13" s="269"/>
      <c r="S13" s="270"/>
      <c r="T13" s="272"/>
    </row>
    <row r="14" spans="1:20" ht="28.8" x14ac:dyDescent="0.25">
      <c r="A14" s="302"/>
      <c r="B14" s="238"/>
      <c r="C14" s="238"/>
      <c r="D14" s="443"/>
      <c r="E14" s="428"/>
      <c r="F14" s="383"/>
      <c r="G14" s="247"/>
      <c r="H14" s="247"/>
      <c r="I14" s="347"/>
      <c r="J14" s="103" t="s">
        <v>335</v>
      </c>
      <c r="K14" s="102" t="s">
        <v>128</v>
      </c>
      <c r="L14" s="102" t="s">
        <v>90</v>
      </c>
      <c r="M14" s="423"/>
      <c r="N14" s="425"/>
      <c r="O14" s="270"/>
      <c r="P14" s="269"/>
      <c r="Q14" s="270"/>
      <c r="R14" s="269"/>
      <c r="S14" s="270"/>
      <c r="T14" s="272"/>
    </row>
    <row r="15" spans="1:20" ht="28.8" x14ac:dyDescent="0.25">
      <c r="A15" s="287"/>
      <c r="B15" s="235"/>
      <c r="C15" s="235"/>
      <c r="D15" s="444"/>
      <c r="E15" s="429"/>
      <c r="F15" s="376"/>
      <c r="G15" s="229"/>
      <c r="H15" s="229"/>
      <c r="I15" s="348"/>
      <c r="J15" s="103" t="s">
        <v>336</v>
      </c>
      <c r="K15" s="102" t="s">
        <v>152</v>
      </c>
      <c r="L15" s="102" t="s">
        <v>164</v>
      </c>
      <c r="M15" s="427"/>
      <c r="N15" s="426"/>
      <c r="O15" s="220"/>
      <c r="P15" s="218"/>
      <c r="Q15" s="220"/>
      <c r="R15" s="218"/>
      <c r="S15" s="220"/>
      <c r="T15" s="273"/>
    </row>
    <row r="16" spans="1:20" ht="14.4" x14ac:dyDescent="0.25">
      <c r="A16" s="286">
        <v>4</v>
      </c>
      <c r="B16" s="234" t="s">
        <v>329</v>
      </c>
      <c r="C16" s="234" t="s">
        <v>1137</v>
      </c>
      <c r="D16" s="442" t="s">
        <v>330</v>
      </c>
      <c r="E16" s="415" t="s">
        <v>345</v>
      </c>
      <c r="F16" s="375">
        <v>24</v>
      </c>
      <c r="G16" s="228">
        <v>42829</v>
      </c>
      <c r="H16" s="228">
        <v>43558</v>
      </c>
      <c r="I16" s="228" t="s">
        <v>615</v>
      </c>
      <c r="J16" s="103" t="s">
        <v>337</v>
      </c>
      <c r="K16" s="102" t="s">
        <v>152</v>
      </c>
      <c r="L16" s="102" t="s">
        <v>199</v>
      </c>
      <c r="M16" s="419">
        <v>106</v>
      </c>
      <c r="N16" s="424">
        <v>593492.79</v>
      </c>
      <c r="O16" s="219">
        <v>504468.87</v>
      </c>
      <c r="P16" s="217">
        <v>0.85</v>
      </c>
      <c r="Q16" s="219">
        <v>77154.06</v>
      </c>
      <c r="R16" s="217">
        <v>0.13</v>
      </c>
      <c r="S16" s="219">
        <v>11869.86</v>
      </c>
      <c r="T16" s="271">
        <v>0.02</v>
      </c>
    </row>
    <row r="17" spans="1:20" ht="28.8" x14ac:dyDescent="0.25">
      <c r="A17" s="302"/>
      <c r="B17" s="238"/>
      <c r="C17" s="238"/>
      <c r="D17" s="443"/>
      <c r="E17" s="428"/>
      <c r="F17" s="383"/>
      <c r="G17" s="247"/>
      <c r="H17" s="247"/>
      <c r="I17" s="247"/>
      <c r="J17" s="103" t="s">
        <v>338</v>
      </c>
      <c r="K17" s="102" t="s">
        <v>128</v>
      </c>
      <c r="L17" s="102" t="s">
        <v>90</v>
      </c>
      <c r="M17" s="423"/>
      <c r="N17" s="425"/>
      <c r="O17" s="270"/>
      <c r="P17" s="269"/>
      <c r="Q17" s="270"/>
      <c r="R17" s="269"/>
      <c r="S17" s="270"/>
      <c r="T17" s="272"/>
    </row>
    <row r="18" spans="1:20" ht="28.8" x14ac:dyDescent="0.25">
      <c r="A18" s="287"/>
      <c r="B18" s="235"/>
      <c r="C18" s="235"/>
      <c r="D18" s="444"/>
      <c r="E18" s="429"/>
      <c r="F18" s="376"/>
      <c r="G18" s="229"/>
      <c r="H18" s="229"/>
      <c r="I18" s="229"/>
      <c r="J18" s="103" t="s">
        <v>339</v>
      </c>
      <c r="K18" s="102" t="s">
        <v>152</v>
      </c>
      <c r="L18" s="102" t="s">
        <v>160</v>
      </c>
      <c r="M18" s="427"/>
      <c r="N18" s="426"/>
      <c r="O18" s="220"/>
      <c r="P18" s="218"/>
      <c r="Q18" s="220"/>
      <c r="R18" s="218"/>
      <c r="S18" s="220"/>
      <c r="T18" s="273"/>
    </row>
    <row r="19" spans="1:20" ht="44.4" customHeight="1" x14ac:dyDescent="0.25">
      <c r="A19" s="380">
        <v>5</v>
      </c>
      <c r="B19" s="234" t="s">
        <v>356</v>
      </c>
      <c r="C19" s="234" t="s">
        <v>1138</v>
      </c>
      <c r="D19" s="442" t="s">
        <v>357</v>
      </c>
      <c r="E19" s="382" t="s">
        <v>360</v>
      </c>
      <c r="F19" s="378">
        <v>18</v>
      </c>
      <c r="G19" s="223">
        <v>42830</v>
      </c>
      <c r="H19" s="223">
        <v>43377</v>
      </c>
      <c r="I19" s="320" t="s">
        <v>615</v>
      </c>
      <c r="J19" s="103" t="s">
        <v>358</v>
      </c>
      <c r="K19" s="102" t="s">
        <v>128</v>
      </c>
      <c r="L19" s="102" t="s">
        <v>67</v>
      </c>
      <c r="M19" s="419">
        <v>102</v>
      </c>
      <c r="N19" s="424">
        <v>430114.34</v>
      </c>
      <c r="O19" s="219">
        <v>365597.19</v>
      </c>
      <c r="P19" s="217">
        <v>0.85</v>
      </c>
      <c r="Q19" s="219">
        <v>55914.86</v>
      </c>
      <c r="R19" s="217">
        <v>0.13</v>
      </c>
      <c r="S19" s="219">
        <v>8602.2900000000009</v>
      </c>
      <c r="T19" s="271">
        <v>0.02</v>
      </c>
    </row>
    <row r="20" spans="1:20" ht="40.200000000000003" customHeight="1" x14ac:dyDescent="0.25">
      <c r="A20" s="380"/>
      <c r="B20" s="235"/>
      <c r="C20" s="235"/>
      <c r="D20" s="444"/>
      <c r="E20" s="382"/>
      <c r="F20" s="378"/>
      <c r="G20" s="223"/>
      <c r="H20" s="223"/>
      <c r="I20" s="348"/>
      <c r="J20" s="103" t="s">
        <v>359</v>
      </c>
      <c r="K20" s="102" t="s">
        <v>152</v>
      </c>
      <c r="L20" s="102" t="s">
        <v>74</v>
      </c>
      <c r="M20" s="427"/>
      <c r="N20" s="426"/>
      <c r="O20" s="220"/>
      <c r="P20" s="218"/>
      <c r="Q20" s="220"/>
      <c r="R20" s="218"/>
      <c r="S20" s="220"/>
      <c r="T20" s="273"/>
    </row>
    <row r="21" spans="1:20" ht="43.95" customHeight="1" x14ac:dyDescent="0.25">
      <c r="A21" s="380">
        <v>6</v>
      </c>
      <c r="B21" s="234" t="s">
        <v>361</v>
      </c>
      <c r="C21" s="234" t="s">
        <v>1139</v>
      </c>
      <c r="D21" s="442" t="s">
        <v>362</v>
      </c>
      <c r="E21" s="382" t="s">
        <v>365</v>
      </c>
      <c r="F21" s="378">
        <v>18</v>
      </c>
      <c r="G21" s="223">
        <v>42833</v>
      </c>
      <c r="H21" s="223">
        <v>43380</v>
      </c>
      <c r="I21" s="320" t="s">
        <v>615</v>
      </c>
      <c r="J21" s="103" t="s">
        <v>363</v>
      </c>
      <c r="K21" s="102" t="s">
        <v>152</v>
      </c>
      <c r="L21" s="102" t="s">
        <v>112</v>
      </c>
      <c r="M21" s="419">
        <v>102</v>
      </c>
      <c r="N21" s="424">
        <v>312937.17</v>
      </c>
      <c r="O21" s="219">
        <v>265996.59000000003</v>
      </c>
      <c r="P21" s="217">
        <v>0.85</v>
      </c>
      <c r="Q21" s="219">
        <v>40681.839999999997</v>
      </c>
      <c r="R21" s="217">
        <v>0.13</v>
      </c>
      <c r="S21" s="219">
        <v>6258.74</v>
      </c>
      <c r="T21" s="271">
        <v>0.02</v>
      </c>
    </row>
    <row r="22" spans="1:20" ht="43.95" customHeight="1" x14ac:dyDescent="0.25">
      <c r="A22" s="380"/>
      <c r="B22" s="235"/>
      <c r="C22" s="235"/>
      <c r="D22" s="444"/>
      <c r="E22" s="382"/>
      <c r="F22" s="378"/>
      <c r="G22" s="223"/>
      <c r="H22" s="223"/>
      <c r="I22" s="348"/>
      <c r="J22" s="103" t="s">
        <v>364</v>
      </c>
      <c r="K22" s="102" t="s">
        <v>128</v>
      </c>
      <c r="L22" s="102" t="s">
        <v>110</v>
      </c>
      <c r="M22" s="427"/>
      <c r="N22" s="426"/>
      <c r="O22" s="220"/>
      <c r="P22" s="218"/>
      <c r="Q22" s="220"/>
      <c r="R22" s="218"/>
      <c r="S22" s="220"/>
      <c r="T22" s="273"/>
    </row>
    <row r="23" spans="1:20" ht="37.200000000000003" customHeight="1" x14ac:dyDescent="0.25">
      <c r="A23" s="380">
        <v>7</v>
      </c>
      <c r="B23" s="224" t="s">
        <v>376</v>
      </c>
      <c r="C23" s="234" t="s">
        <v>1140</v>
      </c>
      <c r="D23" s="441" t="s">
        <v>377</v>
      </c>
      <c r="E23" s="382" t="s">
        <v>382</v>
      </c>
      <c r="F23" s="378">
        <v>20</v>
      </c>
      <c r="G23" s="223">
        <v>42844</v>
      </c>
      <c r="H23" s="223">
        <v>43452</v>
      </c>
      <c r="I23" s="320" t="s">
        <v>615</v>
      </c>
      <c r="J23" s="103" t="s">
        <v>378</v>
      </c>
      <c r="K23" s="102" t="s">
        <v>128</v>
      </c>
      <c r="L23" s="102" t="s">
        <v>380</v>
      </c>
      <c r="M23" s="419">
        <v>106</v>
      </c>
      <c r="N23" s="424">
        <v>742866.94</v>
      </c>
      <c r="O23" s="219">
        <v>631436.9</v>
      </c>
      <c r="P23" s="217">
        <v>0.85</v>
      </c>
      <c r="Q23" s="219">
        <v>96572.7</v>
      </c>
      <c r="R23" s="217">
        <v>0.13</v>
      </c>
      <c r="S23" s="219">
        <v>14857.34</v>
      </c>
      <c r="T23" s="271">
        <v>0.02</v>
      </c>
    </row>
    <row r="24" spans="1:20" ht="39.6" customHeight="1" x14ac:dyDescent="0.25">
      <c r="A24" s="380"/>
      <c r="B24" s="224"/>
      <c r="C24" s="235"/>
      <c r="D24" s="441"/>
      <c r="E24" s="382"/>
      <c r="F24" s="378"/>
      <c r="G24" s="223"/>
      <c r="H24" s="223"/>
      <c r="I24" s="348"/>
      <c r="J24" s="103" t="s">
        <v>379</v>
      </c>
      <c r="K24" s="102" t="s">
        <v>152</v>
      </c>
      <c r="L24" s="102" t="s">
        <v>381</v>
      </c>
      <c r="M24" s="427"/>
      <c r="N24" s="426"/>
      <c r="O24" s="220"/>
      <c r="P24" s="218"/>
      <c r="Q24" s="220"/>
      <c r="R24" s="218"/>
      <c r="S24" s="220"/>
      <c r="T24" s="273"/>
    </row>
    <row r="25" spans="1:20" ht="14.4" x14ac:dyDescent="0.25">
      <c r="A25" s="380">
        <v>8</v>
      </c>
      <c r="B25" s="224" t="s">
        <v>390</v>
      </c>
      <c r="C25" s="234" t="s">
        <v>1141</v>
      </c>
      <c r="D25" s="441" t="s">
        <v>391</v>
      </c>
      <c r="E25" s="382" t="s">
        <v>402</v>
      </c>
      <c r="F25" s="378">
        <v>18</v>
      </c>
      <c r="G25" s="223">
        <v>42845</v>
      </c>
      <c r="H25" s="223">
        <v>43392</v>
      </c>
      <c r="I25" s="320" t="s">
        <v>615</v>
      </c>
      <c r="J25" s="103" t="s">
        <v>394</v>
      </c>
      <c r="K25" s="102" t="s">
        <v>152</v>
      </c>
      <c r="L25" s="102" t="s">
        <v>313</v>
      </c>
      <c r="M25" s="419">
        <v>106</v>
      </c>
      <c r="N25" s="424">
        <v>129793.23</v>
      </c>
      <c r="O25" s="219">
        <v>110324.25</v>
      </c>
      <c r="P25" s="217">
        <v>0.85</v>
      </c>
      <c r="Q25" s="219">
        <v>16873.12</v>
      </c>
      <c r="R25" s="217">
        <v>0.13</v>
      </c>
      <c r="S25" s="219">
        <v>2595.86</v>
      </c>
      <c r="T25" s="271">
        <v>0.02</v>
      </c>
    </row>
    <row r="26" spans="1:20" ht="30" customHeight="1" x14ac:dyDescent="0.25">
      <c r="A26" s="380"/>
      <c r="B26" s="224"/>
      <c r="C26" s="235"/>
      <c r="D26" s="441"/>
      <c r="E26" s="382"/>
      <c r="F26" s="378"/>
      <c r="G26" s="223"/>
      <c r="H26" s="223"/>
      <c r="I26" s="348"/>
      <c r="J26" s="103" t="s">
        <v>395</v>
      </c>
      <c r="K26" s="102" t="s">
        <v>128</v>
      </c>
      <c r="L26" s="102" t="s">
        <v>90</v>
      </c>
      <c r="M26" s="427"/>
      <c r="N26" s="426"/>
      <c r="O26" s="220"/>
      <c r="P26" s="218"/>
      <c r="Q26" s="220"/>
      <c r="R26" s="218"/>
      <c r="S26" s="220"/>
      <c r="T26" s="273"/>
    </row>
    <row r="27" spans="1:20" ht="28.8" x14ac:dyDescent="0.25">
      <c r="A27" s="380">
        <v>9</v>
      </c>
      <c r="B27" s="224" t="s">
        <v>392</v>
      </c>
      <c r="C27" s="234" t="s">
        <v>1142</v>
      </c>
      <c r="D27" s="441" t="s">
        <v>393</v>
      </c>
      <c r="E27" s="382" t="s">
        <v>403</v>
      </c>
      <c r="F27" s="378">
        <v>24</v>
      </c>
      <c r="G27" s="223">
        <v>42845</v>
      </c>
      <c r="H27" s="223">
        <v>43574</v>
      </c>
      <c r="I27" s="228" t="s">
        <v>615</v>
      </c>
      <c r="J27" s="103" t="s">
        <v>396</v>
      </c>
      <c r="K27" s="102" t="s">
        <v>152</v>
      </c>
      <c r="L27" s="102" t="s">
        <v>112</v>
      </c>
      <c r="M27" s="419">
        <v>108</v>
      </c>
      <c r="N27" s="424">
        <v>498818.29</v>
      </c>
      <c r="O27" s="219">
        <v>423995.55</v>
      </c>
      <c r="P27" s="217">
        <v>0.85</v>
      </c>
      <c r="Q27" s="219">
        <v>64846.37</v>
      </c>
      <c r="R27" s="217">
        <v>0.13</v>
      </c>
      <c r="S27" s="219">
        <v>9976.3700000000008</v>
      </c>
      <c r="T27" s="271">
        <v>0.02</v>
      </c>
    </row>
    <row r="28" spans="1:20" ht="28.8" x14ac:dyDescent="0.25">
      <c r="A28" s="380"/>
      <c r="B28" s="224"/>
      <c r="C28" s="235"/>
      <c r="D28" s="441"/>
      <c r="E28" s="382"/>
      <c r="F28" s="378"/>
      <c r="G28" s="223"/>
      <c r="H28" s="223"/>
      <c r="I28" s="229"/>
      <c r="J28" s="103" t="s">
        <v>364</v>
      </c>
      <c r="K28" s="102" t="s">
        <v>128</v>
      </c>
      <c r="L28" s="102" t="s">
        <v>397</v>
      </c>
      <c r="M28" s="427"/>
      <c r="N28" s="426"/>
      <c r="O28" s="220"/>
      <c r="P28" s="218"/>
      <c r="Q28" s="220"/>
      <c r="R28" s="218"/>
      <c r="S28" s="220"/>
      <c r="T28" s="273"/>
    </row>
    <row r="29" spans="1:20" ht="28.8" x14ac:dyDescent="0.25">
      <c r="A29" s="380">
        <v>10</v>
      </c>
      <c r="B29" s="224" t="s">
        <v>388</v>
      </c>
      <c r="C29" s="234" t="s">
        <v>1143</v>
      </c>
      <c r="D29" s="441" t="s">
        <v>389</v>
      </c>
      <c r="E29" s="382" t="s">
        <v>404</v>
      </c>
      <c r="F29" s="378">
        <v>23</v>
      </c>
      <c r="G29" s="223">
        <v>42845</v>
      </c>
      <c r="H29" s="223">
        <v>43543</v>
      </c>
      <c r="I29" s="320" t="s">
        <v>615</v>
      </c>
      <c r="J29" s="103" t="s">
        <v>398</v>
      </c>
      <c r="K29" s="102" t="s">
        <v>128</v>
      </c>
      <c r="L29" s="102" t="s">
        <v>103</v>
      </c>
      <c r="M29" s="419">
        <v>108</v>
      </c>
      <c r="N29" s="424">
        <v>474549.1</v>
      </c>
      <c r="O29" s="219">
        <v>403366.73</v>
      </c>
      <c r="P29" s="217">
        <v>0.85</v>
      </c>
      <c r="Q29" s="219">
        <v>61691.39</v>
      </c>
      <c r="R29" s="217">
        <v>0.13</v>
      </c>
      <c r="S29" s="219">
        <v>9490.98</v>
      </c>
      <c r="T29" s="271">
        <v>0.02</v>
      </c>
    </row>
    <row r="30" spans="1:20" ht="14.4" x14ac:dyDescent="0.25">
      <c r="A30" s="380"/>
      <c r="B30" s="224"/>
      <c r="C30" s="238"/>
      <c r="D30" s="441"/>
      <c r="E30" s="382"/>
      <c r="F30" s="378"/>
      <c r="G30" s="223"/>
      <c r="H30" s="223"/>
      <c r="I30" s="347"/>
      <c r="J30" s="103" t="s">
        <v>399</v>
      </c>
      <c r="K30" s="102" t="s">
        <v>128</v>
      </c>
      <c r="L30" s="102" t="s">
        <v>103</v>
      </c>
      <c r="M30" s="423"/>
      <c r="N30" s="425"/>
      <c r="O30" s="270"/>
      <c r="P30" s="269"/>
      <c r="Q30" s="270"/>
      <c r="R30" s="269"/>
      <c r="S30" s="270"/>
      <c r="T30" s="272"/>
    </row>
    <row r="31" spans="1:20" ht="28.8" x14ac:dyDescent="0.25">
      <c r="A31" s="380"/>
      <c r="B31" s="224"/>
      <c r="C31" s="238"/>
      <c r="D31" s="441"/>
      <c r="E31" s="382"/>
      <c r="F31" s="378"/>
      <c r="G31" s="223"/>
      <c r="H31" s="223"/>
      <c r="I31" s="347"/>
      <c r="J31" s="103" t="s">
        <v>400</v>
      </c>
      <c r="K31" s="102" t="s">
        <v>152</v>
      </c>
      <c r="L31" s="102" t="s">
        <v>164</v>
      </c>
      <c r="M31" s="423"/>
      <c r="N31" s="425"/>
      <c r="O31" s="270"/>
      <c r="P31" s="269"/>
      <c r="Q31" s="270"/>
      <c r="R31" s="269"/>
      <c r="S31" s="270"/>
      <c r="T31" s="272"/>
    </row>
    <row r="32" spans="1:20" ht="43.2" x14ac:dyDescent="0.25">
      <c r="A32" s="380"/>
      <c r="B32" s="224"/>
      <c r="C32" s="235"/>
      <c r="D32" s="441"/>
      <c r="E32" s="382"/>
      <c r="F32" s="378"/>
      <c r="G32" s="223"/>
      <c r="H32" s="223"/>
      <c r="I32" s="348"/>
      <c r="J32" s="103" t="s">
        <v>401</v>
      </c>
      <c r="K32" s="102" t="s">
        <v>152</v>
      </c>
      <c r="L32" s="102" t="s">
        <v>164</v>
      </c>
      <c r="M32" s="427"/>
      <c r="N32" s="426"/>
      <c r="O32" s="220"/>
      <c r="P32" s="218"/>
      <c r="Q32" s="220"/>
      <c r="R32" s="218"/>
      <c r="S32" s="220"/>
      <c r="T32" s="273"/>
    </row>
    <row r="33" spans="1:20" ht="28.8" x14ac:dyDescent="0.25">
      <c r="A33" s="435">
        <v>11</v>
      </c>
      <c r="B33" s="304" t="s">
        <v>412</v>
      </c>
      <c r="C33" s="312" t="s">
        <v>1144</v>
      </c>
      <c r="D33" s="434" t="s">
        <v>413</v>
      </c>
      <c r="E33" s="440" t="s">
        <v>416</v>
      </c>
      <c r="F33" s="439">
        <v>18</v>
      </c>
      <c r="G33" s="303">
        <v>42846</v>
      </c>
      <c r="H33" s="303">
        <v>43393</v>
      </c>
      <c r="I33" s="320" t="s">
        <v>615</v>
      </c>
      <c r="J33" s="26" t="s">
        <v>414</v>
      </c>
      <c r="K33" s="34" t="s">
        <v>128</v>
      </c>
      <c r="L33" s="34" t="s">
        <v>261</v>
      </c>
      <c r="M33" s="419">
        <v>102</v>
      </c>
      <c r="N33" s="436">
        <v>597259.23</v>
      </c>
      <c r="O33" s="219">
        <v>507670.33000000007</v>
      </c>
      <c r="P33" s="217">
        <v>0.85</v>
      </c>
      <c r="Q33" s="219">
        <v>77637.75</v>
      </c>
      <c r="R33" s="217">
        <v>0.13</v>
      </c>
      <c r="S33" s="219">
        <v>11951.15</v>
      </c>
      <c r="T33" s="271">
        <v>0.02</v>
      </c>
    </row>
    <row r="34" spans="1:20" ht="14.4" x14ac:dyDescent="0.25">
      <c r="A34" s="435"/>
      <c r="B34" s="304"/>
      <c r="C34" s="313"/>
      <c r="D34" s="434"/>
      <c r="E34" s="440"/>
      <c r="F34" s="439"/>
      <c r="G34" s="303"/>
      <c r="H34" s="303"/>
      <c r="I34" s="347"/>
      <c r="J34" s="26" t="s">
        <v>715</v>
      </c>
      <c r="K34" s="34" t="s">
        <v>152</v>
      </c>
      <c r="L34" s="34" t="s">
        <v>112</v>
      </c>
      <c r="M34" s="423"/>
      <c r="N34" s="437"/>
      <c r="O34" s="270"/>
      <c r="P34" s="269"/>
      <c r="Q34" s="270"/>
      <c r="R34" s="269"/>
      <c r="S34" s="270"/>
      <c r="T34" s="272"/>
    </row>
    <row r="35" spans="1:20" ht="14.4" x14ac:dyDescent="0.25">
      <c r="A35" s="435"/>
      <c r="B35" s="304"/>
      <c r="C35" s="314"/>
      <c r="D35" s="434"/>
      <c r="E35" s="440"/>
      <c r="F35" s="439"/>
      <c r="G35" s="303"/>
      <c r="H35" s="303"/>
      <c r="I35" s="348"/>
      <c r="J35" s="26" t="s">
        <v>415</v>
      </c>
      <c r="K35" s="34" t="s">
        <v>152</v>
      </c>
      <c r="L35" s="34" t="s">
        <v>160</v>
      </c>
      <c r="M35" s="427"/>
      <c r="N35" s="438"/>
      <c r="O35" s="220"/>
      <c r="P35" s="218"/>
      <c r="Q35" s="220"/>
      <c r="R35" s="218"/>
      <c r="S35" s="220"/>
      <c r="T35" s="273"/>
    </row>
    <row r="36" spans="1:20" ht="54" customHeight="1" x14ac:dyDescent="0.25">
      <c r="A36" s="380">
        <v>12</v>
      </c>
      <c r="B36" s="234" t="s">
        <v>418</v>
      </c>
      <c r="C36" s="234" t="s">
        <v>1145</v>
      </c>
      <c r="D36" s="219" t="s">
        <v>419</v>
      </c>
      <c r="E36" s="382" t="s">
        <v>422</v>
      </c>
      <c r="F36" s="378" t="s">
        <v>1253</v>
      </c>
      <c r="G36" s="228">
        <v>42850</v>
      </c>
      <c r="H36" s="320">
        <v>44092</v>
      </c>
      <c r="I36" s="320" t="s">
        <v>615</v>
      </c>
      <c r="J36" s="16" t="s">
        <v>420</v>
      </c>
      <c r="K36" s="102" t="s">
        <v>152</v>
      </c>
      <c r="L36" s="102" t="s">
        <v>199</v>
      </c>
      <c r="M36" s="419">
        <v>102</v>
      </c>
      <c r="N36" s="424">
        <v>1219573.08</v>
      </c>
      <c r="O36" s="219">
        <v>1036637.12</v>
      </c>
      <c r="P36" s="217">
        <v>0.85</v>
      </c>
      <c r="Q36" s="219">
        <v>158544.5</v>
      </c>
      <c r="R36" s="217">
        <v>0.13</v>
      </c>
      <c r="S36" s="219">
        <v>24391.46</v>
      </c>
      <c r="T36" s="271">
        <v>0.02</v>
      </c>
    </row>
    <row r="37" spans="1:20" ht="47.4" customHeight="1" x14ac:dyDescent="0.25">
      <c r="A37" s="380"/>
      <c r="B37" s="235"/>
      <c r="C37" s="235"/>
      <c r="D37" s="220"/>
      <c r="E37" s="382"/>
      <c r="F37" s="378"/>
      <c r="G37" s="229"/>
      <c r="H37" s="348"/>
      <c r="I37" s="348"/>
      <c r="J37" s="16" t="s">
        <v>421</v>
      </c>
      <c r="K37" s="102" t="s">
        <v>128</v>
      </c>
      <c r="L37" s="102" t="s">
        <v>285</v>
      </c>
      <c r="M37" s="427"/>
      <c r="N37" s="426"/>
      <c r="O37" s="220"/>
      <c r="P37" s="218"/>
      <c r="Q37" s="220"/>
      <c r="R37" s="218"/>
      <c r="S37" s="220"/>
      <c r="T37" s="273"/>
    </row>
    <row r="38" spans="1:20" ht="37.200000000000003" customHeight="1" x14ac:dyDescent="0.25">
      <c r="A38" s="380">
        <v>13</v>
      </c>
      <c r="B38" s="224" t="s">
        <v>434</v>
      </c>
      <c r="C38" s="234" t="s">
        <v>1146</v>
      </c>
      <c r="D38" s="338" t="s">
        <v>435</v>
      </c>
      <c r="E38" s="382" t="s">
        <v>438</v>
      </c>
      <c r="F38" s="378">
        <v>24</v>
      </c>
      <c r="G38" s="223">
        <v>42854</v>
      </c>
      <c r="H38" s="223">
        <v>43583</v>
      </c>
      <c r="I38" s="228" t="s">
        <v>615</v>
      </c>
      <c r="J38" s="16" t="s">
        <v>436</v>
      </c>
      <c r="K38" s="102" t="s">
        <v>152</v>
      </c>
      <c r="L38" s="102" t="s">
        <v>313</v>
      </c>
      <c r="M38" s="419">
        <v>108</v>
      </c>
      <c r="N38" s="424">
        <v>410207.72</v>
      </c>
      <c r="O38" s="219">
        <v>348676.55</v>
      </c>
      <c r="P38" s="217">
        <v>0.85</v>
      </c>
      <c r="Q38" s="219">
        <v>53322.92</v>
      </c>
      <c r="R38" s="217">
        <v>0.13</v>
      </c>
      <c r="S38" s="219">
        <v>8208.25</v>
      </c>
      <c r="T38" s="271">
        <v>0.02</v>
      </c>
    </row>
    <row r="39" spans="1:20" ht="45.6" customHeight="1" x14ac:dyDescent="0.25">
      <c r="A39" s="380"/>
      <c r="B39" s="224"/>
      <c r="C39" s="235"/>
      <c r="D39" s="338"/>
      <c r="E39" s="382"/>
      <c r="F39" s="378"/>
      <c r="G39" s="223"/>
      <c r="H39" s="223"/>
      <c r="I39" s="229"/>
      <c r="J39" s="16" t="s">
        <v>437</v>
      </c>
      <c r="K39" s="102" t="s">
        <v>128</v>
      </c>
      <c r="L39" s="102" t="s">
        <v>90</v>
      </c>
      <c r="M39" s="427"/>
      <c r="N39" s="426"/>
      <c r="O39" s="220"/>
      <c r="P39" s="218"/>
      <c r="Q39" s="220"/>
      <c r="R39" s="218"/>
      <c r="S39" s="220"/>
      <c r="T39" s="273"/>
    </row>
    <row r="40" spans="1:20" ht="42" customHeight="1" x14ac:dyDescent="0.25">
      <c r="A40" s="380">
        <v>14</v>
      </c>
      <c r="B40" s="234" t="s">
        <v>439</v>
      </c>
      <c r="C40" s="234" t="s">
        <v>1147</v>
      </c>
      <c r="D40" s="219" t="s">
        <v>440</v>
      </c>
      <c r="E40" s="382" t="s">
        <v>450</v>
      </c>
      <c r="F40" s="378">
        <v>24</v>
      </c>
      <c r="G40" s="223">
        <v>42859</v>
      </c>
      <c r="H40" s="303">
        <v>43588</v>
      </c>
      <c r="I40" s="320" t="s">
        <v>617</v>
      </c>
      <c r="J40" s="16" t="s">
        <v>443</v>
      </c>
      <c r="K40" s="102" t="s">
        <v>152</v>
      </c>
      <c r="L40" s="102" t="s">
        <v>160</v>
      </c>
      <c r="M40" s="419">
        <v>108</v>
      </c>
      <c r="N40" s="424">
        <v>451798.14</v>
      </c>
      <c r="O40" s="219">
        <v>384028.42</v>
      </c>
      <c r="P40" s="217">
        <v>0.85</v>
      </c>
      <c r="Q40" s="219">
        <v>58733.760000000002</v>
      </c>
      <c r="R40" s="217">
        <v>0.13</v>
      </c>
      <c r="S40" s="219">
        <v>9035.9599999999991</v>
      </c>
      <c r="T40" s="271">
        <v>0.02</v>
      </c>
    </row>
    <row r="41" spans="1:20" ht="42.6" customHeight="1" x14ac:dyDescent="0.25">
      <c r="A41" s="380"/>
      <c r="B41" s="235"/>
      <c r="C41" s="235"/>
      <c r="D41" s="220"/>
      <c r="E41" s="382"/>
      <c r="F41" s="378"/>
      <c r="G41" s="223"/>
      <c r="H41" s="303"/>
      <c r="I41" s="348"/>
      <c r="J41" s="16" t="s">
        <v>444</v>
      </c>
      <c r="K41" s="102" t="s">
        <v>128</v>
      </c>
      <c r="L41" s="102" t="s">
        <v>67</v>
      </c>
      <c r="M41" s="427"/>
      <c r="N41" s="426"/>
      <c r="O41" s="220"/>
      <c r="P41" s="218"/>
      <c r="Q41" s="220"/>
      <c r="R41" s="218"/>
      <c r="S41" s="220"/>
      <c r="T41" s="273"/>
    </row>
    <row r="42" spans="1:20" ht="43.2" x14ac:dyDescent="0.25">
      <c r="A42" s="380">
        <v>15</v>
      </c>
      <c r="B42" s="234" t="s">
        <v>441</v>
      </c>
      <c r="C42" s="234" t="s">
        <v>1148</v>
      </c>
      <c r="D42" s="219" t="s">
        <v>442</v>
      </c>
      <c r="E42" s="382" t="s">
        <v>451</v>
      </c>
      <c r="F42" s="378">
        <v>18</v>
      </c>
      <c r="G42" s="223">
        <v>42859</v>
      </c>
      <c r="H42" s="223">
        <v>43407</v>
      </c>
      <c r="I42" s="320" t="s">
        <v>615</v>
      </c>
      <c r="J42" s="16" t="s">
        <v>445</v>
      </c>
      <c r="K42" s="102" t="s">
        <v>128</v>
      </c>
      <c r="L42" s="102" t="s">
        <v>162</v>
      </c>
      <c r="M42" s="419">
        <v>102</v>
      </c>
      <c r="N42" s="424">
        <v>594246.26</v>
      </c>
      <c r="O42" s="219">
        <v>505109.33</v>
      </c>
      <c r="P42" s="217">
        <v>0.85</v>
      </c>
      <c r="Q42" s="219">
        <v>77252.009999999995</v>
      </c>
      <c r="R42" s="217">
        <v>0.13</v>
      </c>
      <c r="S42" s="219">
        <v>11884.92</v>
      </c>
      <c r="T42" s="271">
        <v>0.02</v>
      </c>
    </row>
    <row r="43" spans="1:20" ht="28.8" x14ac:dyDescent="0.25">
      <c r="A43" s="380"/>
      <c r="B43" s="238"/>
      <c r="C43" s="238"/>
      <c r="D43" s="270"/>
      <c r="E43" s="382"/>
      <c r="F43" s="378"/>
      <c r="G43" s="223"/>
      <c r="H43" s="223"/>
      <c r="I43" s="347"/>
      <c r="J43" s="16" t="s">
        <v>446</v>
      </c>
      <c r="K43" s="102" t="s">
        <v>152</v>
      </c>
      <c r="L43" s="102" t="s">
        <v>112</v>
      </c>
      <c r="M43" s="423"/>
      <c r="N43" s="425"/>
      <c r="O43" s="270"/>
      <c r="P43" s="269"/>
      <c r="Q43" s="270"/>
      <c r="R43" s="269"/>
      <c r="S43" s="270"/>
      <c r="T43" s="272"/>
    </row>
    <row r="44" spans="1:20" ht="28.8" x14ac:dyDescent="0.25">
      <c r="A44" s="380"/>
      <c r="B44" s="238"/>
      <c r="C44" s="238"/>
      <c r="D44" s="270"/>
      <c r="E44" s="382"/>
      <c r="F44" s="378"/>
      <c r="G44" s="223"/>
      <c r="H44" s="223"/>
      <c r="I44" s="347"/>
      <c r="J44" s="16" t="s">
        <v>447</v>
      </c>
      <c r="K44" s="102" t="s">
        <v>128</v>
      </c>
      <c r="L44" s="102" t="s">
        <v>103</v>
      </c>
      <c r="M44" s="423"/>
      <c r="N44" s="425"/>
      <c r="O44" s="270"/>
      <c r="P44" s="269"/>
      <c r="Q44" s="270"/>
      <c r="R44" s="269"/>
      <c r="S44" s="270"/>
      <c r="T44" s="272"/>
    </row>
    <row r="45" spans="1:20" ht="14.4" x14ac:dyDescent="0.25">
      <c r="A45" s="380"/>
      <c r="B45" s="238"/>
      <c r="C45" s="238"/>
      <c r="D45" s="270"/>
      <c r="E45" s="382"/>
      <c r="F45" s="378"/>
      <c r="G45" s="223"/>
      <c r="H45" s="223"/>
      <c r="I45" s="347"/>
      <c r="J45" s="16" t="s">
        <v>448</v>
      </c>
      <c r="K45" s="102" t="s">
        <v>128</v>
      </c>
      <c r="L45" s="102" t="s">
        <v>103</v>
      </c>
      <c r="M45" s="423"/>
      <c r="N45" s="425"/>
      <c r="O45" s="270"/>
      <c r="P45" s="269"/>
      <c r="Q45" s="270"/>
      <c r="R45" s="269"/>
      <c r="S45" s="270"/>
      <c r="T45" s="272"/>
    </row>
    <row r="46" spans="1:20" ht="28.8" x14ac:dyDescent="0.25">
      <c r="A46" s="380"/>
      <c r="B46" s="235"/>
      <c r="C46" s="235"/>
      <c r="D46" s="220"/>
      <c r="E46" s="382"/>
      <c r="F46" s="378"/>
      <c r="G46" s="223"/>
      <c r="H46" s="223"/>
      <c r="I46" s="348"/>
      <c r="J46" s="16" t="s">
        <v>449</v>
      </c>
      <c r="K46" s="102" t="s">
        <v>152</v>
      </c>
      <c r="L46" s="102" t="s">
        <v>112</v>
      </c>
      <c r="M46" s="427"/>
      <c r="N46" s="426"/>
      <c r="O46" s="220"/>
      <c r="P46" s="218"/>
      <c r="Q46" s="220"/>
      <c r="R46" s="218"/>
      <c r="S46" s="220"/>
      <c r="T46" s="273"/>
    </row>
    <row r="47" spans="1:20" ht="27" customHeight="1" x14ac:dyDescent="0.25">
      <c r="A47" s="380">
        <v>16</v>
      </c>
      <c r="B47" s="431" t="s">
        <v>452</v>
      </c>
      <c r="C47" s="431" t="s">
        <v>1149</v>
      </c>
      <c r="D47" s="431" t="s">
        <v>455</v>
      </c>
      <c r="E47" s="382" t="s">
        <v>465</v>
      </c>
      <c r="F47" s="431">
        <v>24</v>
      </c>
      <c r="G47" s="223">
        <v>42860</v>
      </c>
      <c r="H47" s="223">
        <v>43681</v>
      </c>
      <c r="I47" s="320" t="s">
        <v>615</v>
      </c>
      <c r="J47" s="16" t="s">
        <v>458</v>
      </c>
      <c r="K47" s="102" t="s">
        <v>152</v>
      </c>
      <c r="L47" s="102" t="s">
        <v>126</v>
      </c>
      <c r="M47" s="419">
        <v>102</v>
      </c>
      <c r="N47" s="424">
        <v>165143.6</v>
      </c>
      <c r="O47" s="219">
        <v>140372.06</v>
      </c>
      <c r="P47" s="217">
        <v>0.85</v>
      </c>
      <c r="Q47" s="219">
        <v>21468.67</v>
      </c>
      <c r="R47" s="217">
        <v>0.13</v>
      </c>
      <c r="S47" s="219">
        <v>3302.87</v>
      </c>
      <c r="T47" s="271">
        <v>0.02</v>
      </c>
    </row>
    <row r="48" spans="1:20" ht="34.950000000000003" customHeight="1" x14ac:dyDescent="0.25">
      <c r="A48" s="380"/>
      <c r="B48" s="432"/>
      <c r="C48" s="432"/>
      <c r="D48" s="432"/>
      <c r="E48" s="382"/>
      <c r="F48" s="432"/>
      <c r="G48" s="223"/>
      <c r="H48" s="223"/>
      <c r="I48" s="347"/>
      <c r="J48" s="16" t="s">
        <v>488</v>
      </c>
      <c r="K48" s="102" t="s">
        <v>128</v>
      </c>
      <c r="L48" s="102" t="s">
        <v>380</v>
      </c>
      <c r="M48" s="423"/>
      <c r="N48" s="425"/>
      <c r="O48" s="270"/>
      <c r="P48" s="269"/>
      <c r="Q48" s="270"/>
      <c r="R48" s="269"/>
      <c r="S48" s="270"/>
      <c r="T48" s="272"/>
    </row>
    <row r="49" spans="1:20" ht="27" customHeight="1" x14ac:dyDescent="0.25">
      <c r="A49" s="380"/>
      <c r="B49" s="433"/>
      <c r="C49" s="433"/>
      <c r="D49" s="433"/>
      <c r="E49" s="382"/>
      <c r="F49" s="433"/>
      <c r="G49" s="223"/>
      <c r="H49" s="223"/>
      <c r="I49" s="348"/>
      <c r="J49" s="16" t="s">
        <v>459</v>
      </c>
      <c r="K49" s="102" t="s">
        <v>152</v>
      </c>
      <c r="L49" s="102" t="s">
        <v>126</v>
      </c>
      <c r="M49" s="427"/>
      <c r="N49" s="426"/>
      <c r="O49" s="220"/>
      <c r="P49" s="218"/>
      <c r="Q49" s="220"/>
      <c r="R49" s="218"/>
      <c r="S49" s="220"/>
      <c r="T49" s="273"/>
    </row>
    <row r="50" spans="1:20" ht="28.8" x14ac:dyDescent="0.25">
      <c r="A50" s="380">
        <v>17</v>
      </c>
      <c r="B50" s="431" t="s">
        <v>453</v>
      </c>
      <c r="C50" s="431" t="s">
        <v>1150</v>
      </c>
      <c r="D50" s="431" t="s">
        <v>456</v>
      </c>
      <c r="E50" s="382" t="s">
        <v>466</v>
      </c>
      <c r="F50" s="431">
        <v>24</v>
      </c>
      <c r="G50" s="223">
        <v>42860</v>
      </c>
      <c r="H50" s="223">
        <v>43589</v>
      </c>
      <c r="I50" s="228" t="s">
        <v>615</v>
      </c>
      <c r="J50" s="16" t="s">
        <v>460</v>
      </c>
      <c r="K50" s="102" t="s">
        <v>128</v>
      </c>
      <c r="L50" s="102" t="s">
        <v>103</v>
      </c>
      <c r="M50" s="419">
        <v>108</v>
      </c>
      <c r="N50" s="424">
        <v>663918.07999999996</v>
      </c>
      <c r="O50" s="219">
        <v>564330.37</v>
      </c>
      <c r="P50" s="217">
        <v>0.85</v>
      </c>
      <c r="Q50" s="219">
        <v>86309.35</v>
      </c>
      <c r="R50" s="217">
        <v>0.13</v>
      </c>
      <c r="S50" s="219">
        <v>13278.36</v>
      </c>
      <c r="T50" s="271">
        <v>0.02</v>
      </c>
    </row>
    <row r="51" spans="1:20" ht="43.2" x14ac:dyDescent="0.25">
      <c r="A51" s="380"/>
      <c r="B51" s="432"/>
      <c r="C51" s="432"/>
      <c r="D51" s="432"/>
      <c r="E51" s="382"/>
      <c r="F51" s="432"/>
      <c r="G51" s="223"/>
      <c r="H51" s="223"/>
      <c r="I51" s="247"/>
      <c r="J51" s="16" t="s">
        <v>461</v>
      </c>
      <c r="K51" s="102" t="s">
        <v>128</v>
      </c>
      <c r="L51" s="102" t="s">
        <v>140</v>
      </c>
      <c r="M51" s="423"/>
      <c r="N51" s="425"/>
      <c r="O51" s="270"/>
      <c r="P51" s="269"/>
      <c r="Q51" s="270"/>
      <c r="R51" s="269"/>
      <c r="S51" s="270"/>
      <c r="T51" s="272"/>
    </row>
    <row r="52" spans="1:20" ht="33" customHeight="1" x14ac:dyDescent="0.25">
      <c r="A52" s="380"/>
      <c r="B52" s="432"/>
      <c r="C52" s="432"/>
      <c r="D52" s="432"/>
      <c r="E52" s="382"/>
      <c r="F52" s="432"/>
      <c r="G52" s="223"/>
      <c r="H52" s="223"/>
      <c r="I52" s="247"/>
      <c r="J52" s="16" t="s">
        <v>111</v>
      </c>
      <c r="K52" s="102" t="s">
        <v>152</v>
      </c>
      <c r="L52" s="102" t="s">
        <v>112</v>
      </c>
      <c r="M52" s="423"/>
      <c r="N52" s="425"/>
      <c r="O52" s="270"/>
      <c r="P52" s="269"/>
      <c r="Q52" s="270"/>
      <c r="R52" s="269"/>
      <c r="S52" s="270"/>
      <c r="T52" s="272"/>
    </row>
    <row r="53" spans="1:20" ht="33" customHeight="1" x14ac:dyDescent="0.25">
      <c r="A53" s="380"/>
      <c r="B53" s="433"/>
      <c r="C53" s="433"/>
      <c r="D53" s="433"/>
      <c r="E53" s="382"/>
      <c r="F53" s="433"/>
      <c r="G53" s="223"/>
      <c r="H53" s="223"/>
      <c r="I53" s="229"/>
      <c r="J53" s="16" t="s">
        <v>462</v>
      </c>
      <c r="K53" s="102" t="s">
        <v>152</v>
      </c>
      <c r="L53" s="102" t="s">
        <v>411</v>
      </c>
      <c r="M53" s="427"/>
      <c r="N53" s="426"/>
      <c r="O53" s="220"/>
      <c r="P53" s="218"/>
      <c r="Q53" s="220"/>
      <c r="R53" s="218"/>
      <c r="S53" s="220"/>
      <c r="T53" s="273"/>
    </row>
    <row r="54" spans="1:20" ht="45.6" customHeight="1" x14ac:dyDescent="0.25">
      <c r="A54" s="380">
        <v>18</v>
      </c>
      <c r="B54" s="431" t="s">
        <v>454</v>
      </c>
      <c r="C54" s="431" t="s">
        <v>1151</v>
      </c>
      <c r="D54" s="431" t="s">
        <v>457</v>
      </c>
      <c r="E54" s="382" t="s">
        <v>467</v>
      </c>
      <c r="F54" s="431">
        <v>24</v>
      </c>
      <c r="G54" s="223">
        <v>42860</v>
      </c>
      <c r="H54" s="223">
        <v>43589</v>
      </c>
      <c r="I54" s="228" t="s">
        <v>615</v>
      </c>
      <c r="J54" s="16" t="s">
        <v>463</v>
      </c>
      <c r="K54" s="102" t="s">
        <v>128</v>
      </c>
      <c r="L54" s="102" t="s">
        <v>67</v>
      </c>
      <c r="M54" s="419">
        <v>102</v>
      </c>
      <c r="N54" s="424">
        <v>577790.85</v>
      </c>
      <c r="O54" s="219">
        <v>491122.23</v>
      </c>
      <c r="P54" s="217">
        <v>0.85</v>
      </c>
      <c r="Q54" s="219">
        <v>75112.800000000003</v>
      </c>
      <c r="R54" s="217">
        <v>0.13</v>
      </c>
      <c r="S54" s="219">
        <v>11555.82</v>
      </c>
      <c r="T54" s="271">
        <v>0.02</v>
      </c>
    </row>
    <row r="55" spans="1:20" ht="40.950000000000003" customHeight="1" x14ac:dyDescent="0.25">
      <c r="A55" s="380"/>
      <c r="B55" s="432"/>
      <c r="C55" s="432"/>
      <c r="D55" s="432"/>
      <c r="E55" s="382"/>
      <c r="F55" s="432"/>
      <c r="G55" s="223"/>
      <c r="H55" s="223"/>
      <c r="I55" s="247"/>
      <c r="J55" s="16" t="s">
        <v>464</v>
      </c>
      <c r="K55" s="102" t="s">
        <v>128</v>
      </c>
      <c r="L55" s="102" t="s">
        <v>67</v>
      </c>
      <c r="M55" s="423"/>
      <c r="N55" s="425"/>
      <c r="O55" s="270"/>
      <c r="P55" s="269"/>
      <c r="Q55" s="270"/>
      <c r="R55" s="269"/>
      <c r="S55" s="270"/>
      <c r="T55" s="272"/>
    </row>
    <row r="56" spans="1:20" ht="30" customHeight="1" x14ac:dyDescent="0.25">
      <c r="A56" s="380"/>
      <c r="B56" s="433"/>
      <c r="C56" s="433"/>
      <c r="D56" s="433"/>
      <c r="E56" s="382"/>
      <c r="F56" s="433"/>
      <c r="G56" s="223"/>
      <c r="H56" s="223"/>
      <c r="I56" s="229"/>
      <c r="J56" s="16" t="s">
        <v>224</v>
      </c>
      <c r="K56" s="102" t="s">
        <v>152</v>
      </c>
      <c r="L56" s="102" t="s">
        <v>112</v>
      </c>
      <c r="M56" s="427"/>
      <c r="N56" s="426"/>
      <c r="O56" s="220"/>
      <c r="P56" s="218"/>
      <c r="Q56" s="220"/>
      <c r="R56" s="218"/>
      <c r="S56" s="220"/>
      <c r="T56" s="273"/>
    </row>
    <row r="57" spans="1:20" ht="45.6" customHeight="1" x14ac:dyDescent="0.25">
      <c r="A57" s="380">
        <v>19</v>
      </c>
      <c r="B57" s="430" t="s">
        <v>478</v>
      </c>
      <c r="C57" s="431" t="s">
        <v>1152</v>
      </c>
      <c r="D57" s="430" t="s">
        <v>479</v>
      </c>
      <c r="E57" s="382" t="s">
        <v>483</v>
      </c>
      <c r="F57" s="430">
        <v>18</v>
      </c>
      <c r="G57" s="223">
        <v>42868</v>
      </c>
      <c r="H57" s="223">
        <v>43416</v>
      </c>
      <c r="I57" s="320" t="s">
        <v>615</v>
      </c>
      <c r="J57" s="16" t="s">
        <v>480</v>
      </c>
      <c r="K57" s="102" t="s">
        <v>128</v>
      </c>
      <c r="L57" s="102" t="s">
        <v>67</v>
      </c>
      <c r="M57" s="419">
        <v>102</v>
      </c>
      <c r="N57" s="370">
        <v>365754.59</v>
      </c>
      <c r="O57" s="219">
        <v>310891.40999999997</v>
      </c>
      <c r="P57" s="217">
        <v>0.85</v>
      </c>
      <c r="Q57" s="219">
        <v>47548.1</v>
      </c>
      <c r="R57" s="217">
        <v>0.13</v>
      </c>
      <c r="S57" s="219">
        <v>7315.08</v>
      </c>
      <c r="T57" s="271">
        <v>0.02</v>
      </c>
    </row>
    <row r="58" spans="1:20" ht="45.6" customHeight="1" x14ac:dyDescent="0.25">
      <c r="A58" s="380"/>
      <c r="B58" s="430"/>
      <c r="C58" s="432"/>
      <c r="D58" s="430"/>
      <c r="E58" s="382"/>
      <c r="F58" s="430"/>
      <c r="G58" s="223"/>
      <c r="H58" s="223"/>
      <c r="I58" s="347"/>
      <c r="J58" s="16" t="s">
        <v>481</v>
      </c>
      <c r="K58" s="102" t="s">
        <v>152</v>
      </c>
      <c r="L58" s="102" t="s">
        <v>160</v>
      </c>
      <c r="M58" s="423"/>
      <c r="N58" s="371"/>
      <c r="O58" s="270"/>
      <c r="P58" s="269"/>
      <c r="Q58" s="270"/>
      <c r="R58" s="269"/>
      <c r="S58" s="270"/>
      <c r="T58" s="272"/>
    </row>
    <row r="59" spans="1:20" ht="45.6" customHeight="1" x14ac:dyDescent="0.25">
      <c r="A59" s="380"/>
      <c r="B59" s="430"/>
      <c r="C59" s="433"/>
      <c r="D59" s="430"/>
      <c r="E59" s="382"/>
      <c r="F59" s="430"/>
      <c r="G59" s="223"/>
      <c r="H59" s="223"/>
      <c r="I59" s="348"/>
      <c r="J59" s="16" t="s">
        <v>482</v>
      </c>
      <c r="K59" s="102" t="s">
        <v>152</v>
      </c>
      <c r="L59" s="102" t="s">
        <v>74</v>
      </c>
      <c r="M59" s="427"/>
      <c r="N59" s="372"/>
      <c r="O59" s="220"/>
      <c r="P59" s="218"/>
      <c r="Q59" s="220"/>
      <c r="R59" s="218"/>
      <c r="S59" s="220"/>
      <c r="T59" s="273"/>
    </row>
    <row r="60" spans="1:20" ht="22.2" customHeight="1" x14ac:dyDescent="0.25">
      <c r="A60" s="380">
        <v>20</v>
      </c>
      <c r="B60" s="430" t="s">
        <v>484</v>
      </c>
      <c r="C60" s="431" t="s">
        <v>1153</v>
      </c>
      <c r="D60" s="430" t="s">
        <v>486</v>
      </c>
      <c r="E60" s="382" t="s">
        <v>493</v>
      </c>
      <c r="F60" s="430">
        <v>24</v>
      </c>
      <c r="G60" s="223">
        <v>42871</v>
      </c>
      <c r="H60" s="223">
        <v>43600</v>
      </c>
      <c r="I60" s="228" t="s">
        <v>615</v>
      </c>
      <c r="J60" s="16" t="s">
        <v>488</v>
      </c>
      <c r="K60" s="102" t="s">
        <v>128</v>
      </c>
      <c r="L60" s="102" t="s">
        <v>67</v>
      </c>
      <c r="M60" s="419">
        <v>102</v>
      </c>
      <c r="N60" s="424">
        <v>648094.73</v>
      </c>
      <c r="O60" s="219">
        <v>550880.52</v>
      </c>
      <c r="P60" s="217">
        <v>0.85</v>
      </c>
      <c r="Q60" s="219">
        <v>84252.31</v>
      </c>
      <c r="R60" s="217">
        <v>0.13</v>
      </c>
      <c r="S60" s="219">
        <v>12961.9</v>
      </c>
      <c r="T60" s="271">
        <v>0.02</v>
      </c>
    </row>
    <row r="61" spans="1:20" ht="27.6" customHeight="1" x14ac:dyDescent="0.25">
      <c r="A61" s="380"/>
      <c r="B61" s="430"/>
      <c r="C61" s="432"/>
      <c r="D61" s="430"/>
      <c r="E61" s="382"/>
      <c r="F61" s="430"/>
      <c r="G61" s="223"/>
      <c r="H61" s="223"/>
      <c r="I61" s="247"/>
      <c r="J61" s="16" t="s">
        <v>489</v>
      </c>
      <c r="K61" s="102" t="s">
        <v>152</v>
      </c>
      <c r="L61" s="102" t="s">
        <v>74</v>
      </c>
      <c r="M61" s="423"/>
      <c r="N61" s="425"/>
      <c r="O61" s="270"/>
      <c r="P61" s="269"/>
      <c r="Q61" s="270"/>
      <c r="R61" s="269"/>
      <c r="S61" s="270"/>
      <c r="T61" s="272"/>
    </row>
    <row r="62" spans="1:20" ht="24.6" customHeight="1" x14ac:dyDescent="0.25">
      <c r="A62" s="380"/>
      <c r="B62" s="430"/>
      <c r="C62" s="433"/>
      <c r="D62" s="430"/>
      <c r="E62" s="382"/>
      <c r="F62" s="430"/>
      <c r="G62" s="223"/>
      <c r="H62" s="223"/>
      <c r="I62" s="229"/>
      <c r="J62" s="16" t="s">
        <v>490</v>
      </c>
      <c r="K62" s="102" t="s">
        <v>152</v>
      </c>
      <c r="L62" s="102" t="s">
        <v>199</v>
      </c>
      <c r="M62" s="427"/>
      <c r="N62" s="426"/>
      <c r="O62" s="220"/>
      <c r="P62" s="218"/>
      <c r="Q62" s="220"/>
      <c r="R62" s="218"/>
      <c r="S62" s="220"/>
      <c r="T62" s="273"/>
    </row>
    <row r="63" spans="1:20" ht="30" customHeight="1" x14ac:dyDescent="0.25">
      <c r="A63" s="380">
        <v>21</v>
      </c>
      <c r="B63" s="430" t="s">
        <v>485</v>
      </c>
      <c r="C63" s="431" t="s">
        <v>1154</v>
      </c>
      <c r="D63" s="430" t="s">
        <v>487</v>
      </c>
      <c r="E63" s="382" t="s">
        <v>494</v>
      </c>
      <c r="F63" s="430">
        <v>24</v>
      </c>
      <c r="G63" s="223">
        <v>42871</v>
      </c>
      <c r="H63" s="223">
        <v>43600</v>
      </c>
      <c r="I63" s="228" t="s">
        <v>617</v>
      </c>
      <c r="J63" s="16" t="s">
        <v>491</v>
      </c>
      <c r="K63" s="102" t="s">
        <v>152</v>
      </c>
      <c r="L63" s="102" t="s">
        <v>74</v>
      </c>
      <c r="M63" s="419">
        <v>102</v>
      </c>
      <c r="N63" s="424">
        <v>231130.48</v>
      </c>
      <c r="O63" s="219">
        <v>196460.91</v>
      </c>
      <c r="P63" s="217">
        <v>0.85</v>
      </c>
      <c r="Q63" s="219">
        <v>30046.959999999999</v>
      </c>
      <c r="R63" s="217">
        <v>0.13</v>
      </c>
      <c r="S63" s="219">
        <v>4622.6099999999997</v>
      </c>
      <c r="T63" s="271">
        <v>0.02</v>
      </c>
    </row>
    <row r="64" spans="1:20" ht="27.6" customHeight="1" x14ac:dyDescent="0.25">
      <c r="A64" s="380"/>
      <c r="B64" s="430"/>
      <c r="C64" s="433"/>
      <c r="D64" s="430"/>
      <c r="E64" s="382"/>
      <c r="F64" s="430"/>
      <c r="G64" s="223"/>
      <c r="H64" s="223"/>
      <c r="I64" s="229"/>
      <c r="J64" s="16" t="s">
        <v>492</v>
      </c>
      <c r="K64" s="102" t="s">
        <v>128</v>
      </c>
      <c r="L64" s="102" t="s">
        <v>90</v>
      </c>
      <c r="M64" s="427"/>
      <c r="N64" s="426"/>
      <c r="O64" s="220"/>
      <c r="P64" s="218"/>
      <c r="Q64" s="220"/>
      <c r="R64" s="218"/>
      <c r="S64" s="220"/>
      <c r="T64" s="273"/>
    </row>
    <row r="65" spans="1:20" ht="22.2" customHeight="1" x14ac:dyDescent="0.25">
      <c r="A65" s="380">
        <v>22</v>
      </c>
      <c r="B65" s="430" t="s">
        <v>495</v>
      </c>
      <c r="C65" s="431" t="s">
        <v>1155</v>
      </c>
      <c r="D65" s="430" t="s">
        <v>496</v>
      </c>
      <c r="E65" s="448" t="s">
        <v>520</v>
      </c>
      <c r="F65" s="430">
        <v>18</v>
      </c>
      <c r="G65" s="223">
        <v>42873</v>
      </c>
      <c r="H65" s="223">
        <v>43421</v>
      </c>
      <c r="I65" s="320" t="s">
        <v>615</v>
      </c>
      <c r="J65" s="16" t="s">
        <v>497</v>
      </c>
      <c r="K65" s="102" t="s">
        <v>152</v>
      </c>
      <c r="L65" s="102" t="s">
        <v>313</v>
      </c>
      <c r="M65" s="419">
        <v>102</v>
      </c>
      <c r="N65" s="424">
        <v>340542.98</v>
      </c>
      <c r="O65" s="219">
        <v>289461.53000000003</v>
      </c>
      <c r="P65" s="217">
        <v>0.85</v>
      </c>
      <c r="Q65" s="219">
        <v>44270.58</v>
      </c>
      <c r="R65" s="217">
        <v>0.13</v>
      </c>
      <c r="S65" s="219">
        <v>6810.87</v>
      </c>
      <c r="T65" s="271">
        <v>0.02</v>
      </c>
    </row>
    <row r="66" spans="1:20" ht="28.8" x14ac:dyDescent="0.25">
      <c r="A66" s="380"/>
      <c r="B66" s="430"/>
      <c r="C66" s="432"/>
      <c r="D66" s="430"/>
      <c r="E66" s="382"/>
      <c r="F66" s="430"/>
      <c r="G66" s="223"/>
      <c r="H66" s="223"/>
      <c r="I66" s="347"/>
      <c r="J66" s="16" t="s">
        <v>498</v>
      </c>
      <c r="K66" s="102" t="s">
        <v>128</v>
      </c>
      <c r="L66" s="102" t="s">
        <v>90</v>
      </c>
      <c r="M66" s="423"/>
      <c r="N66" s="425"/>
      <c r="O66" s="270"/>
      <c r="P66" s="269"/>
      <c r="Q66" s="270"/>
      <c r="R66" s="269"/>
      <c r="S66" s="270"/>
      <c r="T66" s="272"/>
    </row>
    <row r="67" spans="1:20" ht="21" customHeight="1" x14ac:dyDescent="0.25">
      <c r="A67" s="380"/>
      <c r="B67" s="430"/>
      <c r="C67" s="433"/>
      <c r="D67" s="430"/>
      <c r="E67" s="382"/>
      <c r="F67" s="430"/>
      <c r="G67" s="223"/>
      <c r="H67" s="223"/>
      <c r="I67" s="348"/>
      <c r="J67" s="16" t="s">
        <v>499</v>
      </c>
      <c r="K67" s="102" t="s">
        <v>128</v>
      </c>
      <c r="L67" s="102" t="s">
        <v>103</v>
      </c>
      <c r="M67" s="427"/>
      <c r="N67" s="426"/>
      <c r="O67" s="220"/>
      <c r="P67" s="218"/>
      <c r="Q67" s="220"/>
      <c r="R67" s="218"/>
      <c r="S67" s="220"/>
      <c r="T67" s="273"/>
    </row>
    <row r="68" spans="1:20" ht="28.8" x14ac:dyDescent="0.25">
      <c r="A68" s="380">
        <v>23</v>
      </c>
      <c r="B68" s="430" t="s">
        <v>500</v>
      </c>
      <c r="C68" s="431" t="s">
        <v>1156</v>
      </c>
      <c r="D68" s="430" t="s">
        <v>501</v>
      </c>
      <c r="E68" s="448" t="s">
        <v>519</v>
      </c>
      <c r="F68" s="430">
        <v>24</v>
      </c>
      <c r="G68" s="223">
        <v>42873</v>
      </c>
      <c r="H68" s="303">
        <v>43602</v>
      </c>
      <c r="I68" s="320" t="s">
        <v>615</v>
      </c>
      <c r="J68" s="16" t="s">
        <v>502</v>
      </c>
      <c r="K68" s="102" t="s">
        <v>152</v>
      </c>
      <c r="L68" s="102" t="s">
        <v>313</v>
      </c>
      <c r="M68" s="419">
        <v>106</v>
      </c>
      <c r="N68" s="424">
        <v>711301.33</v>
      </c>
      <c r="O68" s="219">
        <v>604606.13</v>
      </c>
      <c r="P68" s="217">
        <v>0.85</v>
      </c>
      <c r="Q68" s="219">
        <v>92469.16</v>
      </c>
      <c r="R68" s="217">
        <v>0.13</v>
      </c>
      <c r="S68" s="219">
        <v>14226.04</v>
      </c>
      <c r="T68" s="271">
        <v>0.02</v>
      </c>
    </row>
    <row r="69" spans="1:20" ht="28.8" x14ac:dyDescent="0.25">
      <c r="A69" s="380"/>
      <c r="B69" s="430"/>
      <c r="C69" s="432"/>
      <c r="D69" s="430"/>
      <c r="E69" s="382"/>
      <c r="F69" s="430"/>
      <c r="G69" s="223"/>
      <c r="H69" s="303"/>
      <c r="I69" s="347"/>
      <c r="J69" s="16" t="s">
        <v>498</v>
      </c>
      <c r="K69" s="102" t="s">
        <v>128</v>
      </c>
      <c r="L69" s="102" t="s">
        <v>90</v>
      </c>
      <c r="M69" s="423"/>
      <c r="N69" s="425"/>
      <c r="O69" s="270"/>
      <c r="P69" s="269"/>
      <c r="Q69" s="270"/>
      <c r="R69" s="269"/>
      <c r="S69" s="270"/>
      <c r="T69" s="272"/>
    </row>
    <row r="70" spans="1:20" ht="28.8" x14ac:dyDescent="0.25">
      <c r="A70" s="380"/>
      <c r="B70" s="430"/>
      <c r="C70" s="432"/>
      <c r="D70" s="430"/>
      <c r="E70" s="382"/>
      <c r="F70" s="430"/>
      <c r="G70" s="223"/>
      <c r="H70" s="303"/>
      <c r="I70" s="347"/>
      <c r="J70" s="16" t="s">
        <v>503</v>
      </c>
      <c r="K70" s="102" t="s">
        <v>152</v>
      </c>
      <c r="L70" s="102" t="s">
        <v>313</v>
      </c>
      <c r="M70" s="423"/>
      <c r="N70" s="425"/>
      <c r="O70" s="270"/>
      <c r="P70" s="269"/>
      <c r="Q70" s="270"/>
      <c r="R70" s="269"/>
      <c r="S70" s="270"/>
      <c r="T70" s="272"/>
    </row>
    <row r="71" spans="1:20" ht="43.2" x14ac:dyDescent="0.25">
      <c r="A71" s="380"/>
      <c r="B71" s="430"/>
      <c r="C71" s="433"/>
      <c r="D71" s="430"/>
      <c r="E71" s="382"/>
      <c r="F71" s="430"/>
      <c r="G71" s="223"/>
      <c r="H71" s="303"/>
      <c r="I71" s="348"/>
      <c r="J71" s="16" t="s">
        <v>504</v>
      </c>
      <c r="K71" s="102" t="s">
        <v>128</v>
      </c>
      <c r="L71" s="102" t="s">
        <v>90</v>
      </c>
      <c r="M71" s="427"/>
      <c r="N71" s="426"/>
      <c r="O71" s="220"/>
      <c r="P71" s="218"/>
      <c r="Q71" s="220"/>
      <c r="R71" s="218"/>
      <c r="S71" s="220"/>
      <c r="T71" s="273"/>
    </row>
    <row r="72" spans="1:20" ht="51" customHeight="1" x14ac:dyDescent="0.25">
      <c r="A72" s="380">
        <v>24</v>
      </c>
      <c r="B72" s="430" t="s">
        <v>517</v>
      </c>
      <c r="C72" s="431" t="s">
        <v>1157</v>
      </c>
      <c r="D72" s="430" t="s">
        <v>518</v>
      </c>
      <c r="E72" s="382" t="s">
        <v>521</v>
      </c>
      <c r="F72" s="430">
        <v>24</v>
      </c>
      <c r="G72" s="223">
        <v>42878</v>
      </c>
      <c r="H72" s="223">
        <v>43607</v>
      </c>
      <c r="I72" s="228" t="s">
        <v>615</v>
      </c>
      <c r="J72" s="16" t="s">
        <v>503</v>
      </c>
      <c r="K72" s="102" t="s">
        <v>152</v>
      </c>
      <c r="L72" s="102" t="s">
        <v>313</v>
      </c>
      <c r="M72" s="419">
        <v>102</v>
      </c>
      <c r="N72" s="424">
        <v>399360.85</v>
      </c>
      <c r="O72" s="219">
        <v>339456.72</v>
      </c>
      <c r="P72" s="217">
        <v>0.85</v>
      </c>
      <c r="Q72" s="219">
        <v>51916.91</v>
      </c>
      <c r="R72" s="217">
        <v>0.13</v>
      </c>
      <c r="S72" s="219">
        <v>7987.22</v>
      </c>
      <c r="T72" s="271">
        <v>0.02</v>
      </c>
    </row>
    <row r="73" spans="1:20" ht="48.6" customHeight="1" x14ac:dyDescent="0.25">
      <c r="A73" s="380"/>
      <c r="B73" s="430"/>
      <c r="C73" s="432"/>
      <c r="D73" s="430"/>
      <c r="E73" s="382"/>
      <c r="F73" s="430"/>
      <c r="G73" s="223"/>
      <c r="H73" s="223"/>
      <c r="I73" s="247"/>
      <c r="J73" s="16" t="s">
        <v>502</v>
      </c>
      <c r="K73" s="102" t="s">
        <v>152</v>
      </c>
      <c r="L73" s="102" t="s">
        <v>313</v>
      </c>
      <c r="M73" s="423"/>
      <c r="N73" s="425"/>
      <c r="O73" s="270"/>
      <c r="P73" s="269"/>
      <c r="Q73" s="270"/>
      <c r="R73" s="269"/>
      <c r="S73" s="270"/>
      <c r="T73" s="272"/>
    </row>
    <row r="74" spans="1:20" ht="45.6" customHeight="1" x14ac:dyDescent="0.25">
      <c r="A74" s="380"/>
      <c r="B74" s="430"/>
      <c r="C74" s="433"/>
      <c r="D74" s="430"/>
      <c r="E74" s="382"/>
      <c r="F74" s="430"/>
      <c r="G74" s="223"/>
      <c r="H74" s="223"/>
      <c r="I74" s="229"/>
      <c r="J74" s="16" t="s">
        <v>522</v>
      </c>
      <c r="K74" s="102" t="s">
        <v>128</v>
      </c>
      <c r="L74" s="102" t="s">
        <v>90</v>
      </c>
      <c r="M74" s="427"/>
      <c r="N74" s="426"/>
      <c r="O74" s="220"/>
      <c r="P74" s="218"/>
      <c r="Q74" s="220"/>
      <c r="R74" s="218"/>
      <c r="S74" s="220"/>
      <c r="T74" s="273"/>
    </row>
    <row r="75" spans="1:20" s="51" customFormat="1" ht="14.4" x14ac:dyDescent="0.25">
      <c r="A75" s="380">
        <v>25</v>
      </c>
      <c r="B75" s="224" t="s">
        <v>541</v>
      </c>
      <c r="C75" s="234" t="s">
        <v>1158</v>
      </c>
      <c r="D75" s="338" t="s">
        <v>542</v>
      </c>
      <c r="E75" s="382" t="s">
        <v>547</v>
      </c>
      <c r="F75" s="378">
        <v>33</v>
      </c>
      <c r="G75" s="223">
        <v>42895</v>
      </c>
      <c r="H75" s="223">
        <v>43898</v>
      </c>
      <c r="I75" s="320" t="s">
        <v>615</v>
      </c>
      <c r="J75" s="16" t="s">
        <v>543</v>
      </c>
      <c r="K75" s="102" t="s">
        <v>152</v>
      </c>
      <c r="L75" s="102" t="s">
        <v>199</v>
      </c>
      <c r="M75" s="419">
        <v>106</v>
      </c>
      <c r="N75" s="424">
        <v>656426.06000000006</v>
      </c>
      <c r="O75" s="219">
        <v>557962.15</v>
      </c>
      <c r="P75" s="217">
        <v>0.85</v>
      </c>
      <c r="Q75" s="219">
        <v>85335.39</v>
      </c>
      <c r="R75" s="217">
        <v>0.13</v>
      </c>
      <c r="S75" s="219">
        <v>13128.52</v>
      </c>
      <c r="T75" s="271">
        <v>0.02</v>
      </c>
    </row>
    <row r="76" spans="1:20" s="51" customFormat="1" ht="14.4" x14ac:dyDescent="0.25">
      <c r="A76" s="380"/>
      <c r="B76" s="224"/>
      <c r="C76" s="238"/>
      <c r="D76" s="338"/>
      <c r="E76" s="382"/>
      <c r="F76" s="378"/>
      <c r="G76" s="223"/>
      <c r="H76" s="223"/>
      <c r="I76" s="347"/>
      <c r="J76" s="16" t="s">
        <v>544</v>
      </c>
      <c r="K76" s="102" t="s">
        <v>128</v>
      </c>
      <c r="L76" s="102" t="s">
        <v>67</v>
      </c>
      <c r="M76" s="423"/>
      <c r="N76" s="425"/>
      <c r="O76" s="270"/>
      <c r="P76" s="269"/>
      <c r="Q76" s="270"/>
      <c r="R76" s="269"/>
      <c r="S76" s="270"/>
      <c r="T76" s="272"/>
    </row>
    <row r="77" spans="1:20" s="51" customFormat="1" ht="28.8" x14ac:dyDescent="0.25">
      <c r="A77" s="380"/>
      <c r="B77" s="224"/>
      <c r="C77" s="238"/>
      <c r="D77" s="338"/>
      <c r="E77" s="382"/>
      <c r="F77" s="378"/>
      <c r="G77" s="223"/>
      <c r="H77" s="223"/>
      <c r="I77" s="347"/>
      <c r="J77" s="16" t="s">
        <v>545</v>
      </c>
      <c r="K77" s="102" t="s">
        <v>152</v>
      </c>
      <c r="L77" s="102" t="s">
        <v>160</v>
      </c>
      <c r="M77" s="423"/>
      <c r="N77" s="425"/>
      <c r="O77" s="270"/>
      <c r="P77" s="269"/>
      <c r="Q77" s="270"/>
      <c r="R77" s="269"/>
      <c r="S77" s="270"/>
      <c r="T77" s="272"/>
    </row>
    <row r="78" spans="1:20" s="51" customFormat="1" ht="28.8" x14ac:dyDescent="0.25">
      <c r="A78" s="380"/>
      <c r="B78" s="224"/>
      <c r="C78" s="235"/>
      <c r="D78" s="338"/>
      <c r="E78" s="382"/>
      <c r="F78" s="378"/>
      <c r="G78" s="223"/>
      <c r="H78" s="223"/>
      <c r="I78" s="348"/>
      <c r="J78" s="16" t="s">
        <v>546</v>
      </c>
      <c r="K78" s="102" t="s">
        <v>128</v>
      </c>
      <c r="L78" s="102" t="s">
        <v>67</v>
      </c>
      <c r="M78" s="427"/>
      <c r="N78" s="426"/>
      <c r="O78" s="220"/>
      <c r="P78" s="218"/>
      <c r="Q78" s="220"/>
      <c r="R78" s="218"/>
      <c r="S78" s="220"/>
      <c r="T78" s="273"/>
    </row>
    <row r="79" spans="1:20" s="51" customFormat="1" ht="55.2" customHeight="1" x14ac:dyDescent="0.25">
      <c r="A79" s="380">
        <v>26</v>
      </c>
      <c r="B79" s="224" t="s">
        <v>555</v>
      </c>
      <c r="C79" s="234" t="s">
        <v>1159</v>
      </c>
      <c r="D79" s="338" t="s">
        <v>556</v>
      </c>
      <c r="E79" s="382" t="s">
        <v>560</v>
      </c>
      <c r="F79" s="378">
        <v>18</v>
      </c>
      <c r="G79" s="223">
        <v>42906</v>
      </c>
      <c r="H79" s="223">
        <v>43453</v>
      </c>
      <c r="I79" s="320" t="s">
        <v>615</v>
      </c>
      <c r="J79" s="16" t="s">
        <v>557</v>
      </c>
      <c r="K79" s="102" t="s">
        <v>128</v>
      </c>
      <c r="L79" s="102" t="s">
        <v>103</v>
      </c>
      <c r="M79" s="419">
        <v>108</v>
      </c>
      <c r="N79" s="424">
        <v>288951.06</v>
      </c>
      <c r="O79" s="219">
        <v>245608.4</v>
      </c>
      <c r="P79" s="217">
        <v>0.85</v>
      </c>
      <c r="Q79" s="219">
        <v>37563.629999999997</v>
      </c>
      <c r="R79" s="217">
        <v>0.13</v>
      </c>
      <c r="S79" s="219">
        <v>5779.03</v>
      </c>
      <c r="T79" s="271">
        <v>0.02</v>
      </c>
    </row>
    <row r="80" spans="1:20" s="51" customFormat="1" ht="34.200000000000003" customHeight="1" x14ac:dyDescent="0.25">
      <c r="A80" s="380"/>
      <c r="B80" s="224"/>
      <c r="C80" s="238"/>
      <c r="D80" s="338"/>
      <c r="E80" s="382"/>
      <c r="F80" s="378"/>
      <c r="G80" s="223"/>
      <c r="H80" s="223"/>
      <c r="I80" s="347"/>
      <c r="J80" s="16" t="s">
        <v>558</v>
      </c>
      <c r="K80" s="102" t="s">
        <v>128</v>
      </c>
      <c r="L80" s="102" t="s">
        <v>103</v>
      </c>
      <c r="M80" s="423"/>
      <c r="N80" s="425"/>
      <c r="O80" s="270"/>
      <c r="P80" s="269"/>
      <c r="Q80" s="270"/>
      <c r="R80" s="269"/>
      <c r="S80" s="270"/>
      <c r="T80" s="272"/>
    </row>
    <row r="81" spans="1:20" s="51" customFormat="1" ht="30" customHeight="1" x14ac:dyDescent="0.25">
      <c r="A81" s="380"/>
      <c r="B81" s="224"/>
      <c r="C81" s="238"/>
      <c r="D81" s="338"/>
      <c r="E81" s="382"/>
      <c r="F81" s="378"/>
      <c r="G81" s="223"/>
      <c r="H81" s="223"/>
      <c r="I81" s="347"/>
      <c r="J81" s="16" t="s">
        <v>399</v>
      </c>
      <c r="K81" s="102" t="s">
        <v>128</v>
      </c>
      <c r="L81" s="102" t="s">
        <v>103</v>
      </c>
      <c r="M81" s="423"/>
      <c r="N81" s="425"/>
      <c r="O81" s="270"/>
      <c r="P81" s="269"/>
      <c r="Q81" s="270"/>
      <c r="R81" s="269"/>
      <c r="S81" s="270"/>
      <c r="T81" s="272"/>
    </row>
    <row r="82" spans="1:20" s="51" customFormat="1" ht="35.4" customHeight="1" x14ac:dyDescent="0.25">
      <c r="A82" s="380"/>
      <c r="B82" s="224"/>
      <c r="C82" s="235"/>
      <c r="D82" s="338"/>
      <c r="E82" s="382"/>
      <c r="F82" s="378"/>
      <c r="G82" s="223"/>
      <c r="H82" s="223"/>
      <c r="I82" s="348"/>
      <c r="J82" s="16" t="s">
        <v>559</v>
      </c>
      <c r="K82" s="102" t="s">
        <v>152</v>
      </c>
      <c r="L82" s="102" t="s">
        <v>164</v>
      </c>
      <c r="M82" s="427"/>
      <c r="N82" s="426"/>
      <c r="O82" s="220"/>
      <c r="P82" s="218"/>
      <c r="Q82" s="220"/>
      <c r="R82" s="218"/>
      <c r="S82" s="220"/>
      <c r="T82" s="273"/>
    </row>
    <row r="83" spans="1:20" s="51" customFormat="1" ht="43.2" x14ac:dyDescent="0.25">
      <c r="A83" s="380">
        <v>27</v>
      </c>
      <c r="B83" s="224" t="s">
        <v>580</v>
      </c>
      <c r="C83" s="234" t="s">
        <v>1160</v>
      </c>
      <c r="D83" s="338" t="s">
        <v>581</v>
      </c>
      <c r="E83" s="382" t="s">
        <v>586</v>
      </c>
      <c r="F83" s="378">
        <v>24</v>
      </c>
      <c r="G83" s="223">
        <v>42913</v>
      </c>
      <c r="H83" s="223">
        <v>43642</v>
      </c>
      <c r="I83" s="320" t="s">
        <v>615</v>
      </c>
      <c r="J83" s="16" t="s">
        <v>582</v>
      </c>
      <c r="K83" s="102" t="s">
        <v>128</v>
      </c>
      <c r="L83" s="102" t="s">
        <v>67</v>
      </c>
      <c r="M83" s="419">
        <v>102</v>
      </c>
      <c r="N83" s="424">
        <v>477030.23</v>
      </c>
      <c r="O83" s="219">
        <v>405475.7</v>
      </c>
      <c r="P83" s="217">
        <v>0.85</v>
      </c>
      <c r="Q83" s="219">
        <v>62013.919999999998</v>
      </c>
      <c r="R83" s="217">
        <v>0.13</v>
      </c>
      <c r="S83" s="219">
        <v>9540.61</v>
      </c>
      <c r="T83" s="271">
        <v>0.02</v>
      </c>
    </row>
    <row r="84" spans="1:20" s="51" customFormat="1" ht="28.8" x14ac:dyDescent="0.25">
      <c r="A84" s="380"/>
      <c r="B84" s="224"/>
      <c r="C84" s="238"/>
      <c r="D84" s="338"/>
      <c r="E84" s="382"/>
      <c r="F84" s="378"/>
      <c r="G84" s="223"/>
      <c r="H84" s="223"/>
      <c r="I84" s="347"/>
      <c r="J84" s="16" t="s">
        <v>583</v>
      </c>
      <c r="K84" s="102" t="s">
        <v>128</v>
      </c>
      <c r="L84" s="102" t="s">
        <v>67</v>
      </c>
      <c r="M84" s="423"/>
      <c r="N84" s="425"/>
      <c r="O84" s="270"/>
      <c r="P84" s="269"/>
      <c r="Q84" s="270"/>
      <c r="R84" s="269"/>
      <c r="S84" s="270"/>
      <c r="T84" s="272"/>
    </row>
    <row r="85" spans="1:20" s="51" customFormat="1" ht="28.8" x14ac:dyDescent="0.25">
      <c r="A85" s="380"/>
      <c r="B85" s="224"/>
      <c r="C85" s="238"/>
      <c r="D85" s="338"/>
      <c r="E85" s="382"/>
      <c r="F85" s="378"/>
      <c r="G85" s="223"/>
      <c r="H85" s="223"/>
      <c r="I85" s="347"/>
      <c r="J85" s="16" t="s">
        <v>584</v>
      </c>
      <c r="K85" s="102" t="s">
        <v>152</v>
      </c>
      <c r="L85" s="102" t="s">
        <v>74</v>
      </c>
      <c r="M85" s="423"/>
      <c r="N85" s="425"/>
      <c r="O85" s="270"/>
      <c r="P85" s="269"/>
      <c r="Q85" s="270"/>
      <c r="R85" s="269"/>
      <c r="S85" s="270"/>
      <c r="T85" s="272"/>
    </row>
    <row r="86" spans="1:20" s="51" customFormat="1" ht="28.8" x14ac:dyDescent="0.25">
      <c r="A86" s="380"/>
      <c r="B86" s="224"/>
      <c r="C86" s="235"/>
      <c r="D86" s="338"/>
      <c r="E86" s="382"/>
      <c r="F86" s="378"/>
      <c r="G86" s="223"/>
      <c r="H86" s="223"/>
      <c r="I86" s="348"/>
      <c r="J86" s="16" t="s">
        <v>585</v>
      </c>
      <c r="K86" s="102" t="s">
        <v>152</v>
      </c>
      <c r="L86" s="102" t="s">
        <v>381</v>
      </c>
      <c r="M86" s="427"/>
      <c r="N86" s="426"/>
      <c r="O86" s="220"/>
      <c r="P86" s="218"/>
      <c r="Q86" s="220"/>
      <c r="R86" s="218"/>
      <c r="S86" s="220"/>
      <c r="T86" s="273"/>
    </row>
    <row r="87" spans="1:20" s="51" customFormat="1" ht="38.4" customHeight="1" x14ac:dyDescent="0.25">
      <c r="A87" s="380">
        <v>28</v>
      </c>
      <c r="B87" s="224" t="s">
        <v>587</v>
      </c>
      <c r="C87" s="234" t="s">
        <v>1161</v>
      </c>
      <c r="D87" s="338" t="s">
        <v>588</v>
      </c>
      <c r="E87" s="382" t="s">
        <v>591</v>
      </c>
      <c r="F87" s="378">
        <v>18</v>
      </c>
      <c r="G87" s="223">
        <v>42915</v>
      </c>
      <c r="H87" s="223">
        <v>43462</v>
      </c>
      <c r="I87" s="320" t="s">
        <v>615</v>
      </c>
      <c r="J87" s="16" t="s">
        <v>589</v>
      </c>
      <c r="K87" s="102" t="s">
        <v>128</v>
      </c>
      <c r="L87" s="102" t="s">
        <v>140</v>
      </c>
      <c r="M87" s="419">
        <v>102</v>
      </c>
      <c r="N87" s="424">
        <v>639225.41</v>
      </c>
      <c r="O87" s="219">
        <v>543341.6</v>
      </c>
      <c r="P87" s="217">
        <v>0.85</v>
      </c>
      <c r="Q87" s="219">
        <v>83099.3</v>
      </c>
      <c r="R87" s="217">
        <v>0.13</v>
      </c>
      <c r="S87" s="219">
        <v>12784.51</v>
      </c>
      <c r="T87" s="271">
        <v>0.02</v>
      </c>
    </row>
    <row r="88" spans="1:20" s="51" customFormat="1" ht="38.4" customHeight="1" x14ac:dyDescent="0.25">
      <c r="A88" s="380"/>
      <c r="B88" s="224"/>
      <c r="C88" s="235"/>
      <c r="D88" s="338"/>
      <c r="E88" s="382"/>
      <c r="F88" s="378"/>
      <c r="G88" s="223"/>
      <c r="H88" s="223"/>
      <c r="I88" s="348"/>
      <c r="J88" s="16" t="s">
        <v>590</v>
      </c>
      <c r="K88" s="102" t="s">
        <v>152</v>
      </c>
      <c r="L88" s="102" t="s">
        <v>74</v>
      </c>
      <c r="M88" s="427"/>
      <c r="N88" s="426"/>
      <c r="O88" s="220"/>
      <c r="P88" s="218"/>
      <c r="Q88" s="220"/>
      <c r="R88" s="218"/>
      <c r="S88" s="220"/>
      <c r="T88" s="273"/>
    </row>
    <row r="89" spans="1:20" s="51" customFormat="1" ht="43.2" x14ac:dyDescent="0.25">
      <c r="A89" s="286">
        <v>29</v>
      </c>
      <c r="B89" s="234" t="s">
        <v>592</v>
      </c>
      <c r="C89" s="234" t="s">
        <v>1162</v>
      </c>
      <c r="D89" s="219" t="s">
        <v>593</v>
      </c>
      <c r="E89" s="415" t="s">
        <v>603</v>
      </c>
      <c r="F89" s="375">
        <v>24</v>
      </c>
      <c r="G89" s="228" t="s">
        <v>594</v>
      </c>
      <c r="H89" s="228" t="s">
        <v>595</v>
      </c>
      <c r="I89" s="320" t="s">
        <v>615</v>
      </c>
      <c r="J89" s="16" t="s">
        <v>596</v>
      </c>
      <c r="K89" s="102" t="s">
        <v>128</v>
      </c>
      <c r="L89" s="102" t="s">
        <v>103</v>
      </c>
      <c r="M89" s="419">
        <v>102</v>
      </c>
      <c r="N89" s="424">
        <v>656665.01</v>
      </c>
      <c r="O89" s="219">
        <v>558165.25</v>
      </c>
      <c r="P89" s="217">
        <v>0.85</v>
      </c>
      <c r="Q89" s="219">
        <v>85366.45</v>
      </c>
      <c r="R89" s="217">
        <v>0.13</v>
      </c>
      <c r="S89" s="219">
        <v>13133.31</v>
      </c>
      <c r="T89" s="271">
        <v>0.02</v>
      </c>
    </row>
    <row r="90" spans="1:20" s="51" customFormat="1" ht="14.4" x14ac:dyDescent="0.25">
      <c r="A90" s="302"/>
      <c r="B90" s="238"/>
      <c r="C90" s="238"/>
      <c r="D90" s="270"/>
      <c r="E90" s="428"/>
      <c r="F90" s="383"/>
      <c r="G90" s="247"/>
      <c r="H90" s="247"/>
      <c r="I90" s="347"/>
      <c r="J90" s="16" t="s">
        <v>597</v>
      </c>
      <c r="K90" s="102" t="s">
        <v>152</v>
      </c>
      <c r="L90" s="102" t="s">
        <v>602</v>
      </c>
      <c r="M90" s="423"/>
      <c r="N90" s="425"/>
      <c r="O90" s="270"/>
      <c r="P90" s="269"/>
      <c r="Q90" s="270"/>
      <c r="R90" s="269"/>
      <c r="S90" s="270"/>
      <c r="T90" s="272"/>
    </row>
    <row r="91" spans="1:20" s="51" customFormat="1" ht="14.4" x14ac:dyDescent="0.25">
      <c r="A91" s="287"/>
      <c r="B91" s="235"/>
      <c r="C91" s="235"/>
      <c r="D91" s="220"/>
      <c r="E91" s="429"/>
      <c r="F91" s="376"/>
      <c r="G91" s="229"/>
      <c r="H91" s="229"/>
      <c r="I91" s="348"/>
      <c r="J91" s="16" t="s">
        <v>598</v>
      </c>
      <c r="K91" s="102" t="s">
        <v>152</v>
      </c>
      <c r="L91" s="102" t="s">
        <v>381</v>
      </c>
      <c r="M91" s="427"/>
      <c r="N91" s="426"/>
      <c r="O91" s="220"/>
      <c r="P91" s="218"/>
      <c r="Q91" s="220"/>
      <c r="R91" s="218"/>
      <c r="S91" s="220"/>
      <c r="T91" s="273"/>
    </row>
    <row r="92" spans="1:20" s="51" customFormat="1" ht="45.6" customHeight="1" x14ac:dyDescent="0.25">
      <c r="A92" s="286">
        <v>30</v>
      </c>
      <c r="B92" s="234" t="s">
        <v>600</v>
      </c>
      <c r="C92" s="234" t="s">
        <v>1163</v>
      </c>
      <c r="D92" s="219" t="s">
        <v>601</v>
      </c>
      <c r="E92" s="415" t="s">
        <v>604</v>
      </c>
      <c r="F92" s="375">
        <v>24</v>
      </c>
      <c r="G92" s="228" t="s">
        <v>594</v>
      </c>
      <c r="H92" s="228" t="s">
        <v>595</v>
      </c>
      <c r="I92" s="320" t="s">
        <v>615</v>
      </c>
      <c r="J92" s="16" t="s">
        <v>599</v>
      </c>
      <c r="K92" s="102" t="s">
        <v>128</v>
      </c>
      <c r="L92" s="102" t="s">
        <v>140</v>
      </c>
      <c r="M92" s="419">
        <v>102</v>
      </c>
      <c r="N92" s="424">
        <v>453967.48</v>
      </c>
      <c r="O92" s="219">
        <v>385872.35</v>
      </c>
      <c r="P92" s="217">
        <v>0.85</v>
      </c>
      <c r="Q92" s="219">
        <v>59015.77</v>
      </c>
      <c r="R92" s="217">
        <v>0.13</v>
      </c>
      <c r="S92" s="219">
        <v>9079.36</v>
      </c>
      <c r="T92" s="271">
        <v>0.02</v>
      </c>
    </row>
    <row r="93" spans="1:20" s="51" customFormat="1" ht="45.6" customHeight="1" x14ac:dyDescent="0.25">
      <c r="A93" s="287"/>
      <c r="B93" s="235"/>
      <c r="C93" s="235"/>
      <c r="D93" s="220"/>
      <c r="E93" s="429"/>
      <c r="F93" s="376"/>
      <c r="G93" s="229"/>
      <c r="H93" s="229"/>
      <c r="I93" s="348"/>
      <c r="J93" s="16" t="s">
        <v>584</v>
      </c>
      <c r="K93" s="102" t="s">
        <v>152</v>
      </c>
      <c r="L93" s="102" t="s">
        <v>74</v>
      </c>
      <c r="M93" s="427"/>
      <c r="N93" s="426"/>
      <c r="O93" s="220"/>
      <c r="P93" s="218"/>
      <c r="Q93" s="220"/>
      <c r="R93" s="218"/>
      <c r="S93" s="220"/>
      <c r="T93" s="273"/>
    </row>
    <row r="94" spans="1:20" s="51" customFormat="1" ht="28.8" x14ac:dyDescent="0.25">
      <c r="A94" s="380">
        <v>31</v>
      </c>
      <c r="B94" s="224" t="s">
        <v>605</v>
      </c>
      <c r="C94" s="234" t="s">
        <v>1164</v>
      </c>
      <c r="D94" s="338" t="s">
        <v>606</v>
      </c>
      <c r="E94" s="382" t="s">
        <v>609</v>
      </c>
      <c r="F94" s="378">
        <v>18</v>
      </c>
      <c r="G94" s="223" t="s">
        <v>607</v>
      </c>
      <c r="H94" s="303" t="s">
        <v>608</v>
      </c>
      <c r="I94" s="320" t="s">
        <v>615</v>
      </c>
      <c r="J94" s="16" t="s">
        <v>610</v>
      </c>
      <c r="K94" s="102" t="s">
        <v>128</v>
      </c>
      <c r="L94" s="102" t="s">
        <v>90</v>
      </c>
      <c r="M94" s="419">
        <v>102</v>
      </c>
      <c r="N94" s="424">
        <v>446981.32</v>
      </c>
      <c r="O94" s="219">
        <v>379934.1</v>
      </c>
      <c r="P94" s="217">
        <v>0.85</v>
      </c>
      <c r="Q94" s="219">
        <v>58107.55</v>
      </c>
      <c r="R94" s="217">
        <v>0.13</v>
      </c>
      <c r="S94" s="219">
        <v>8939.67</v>
      </c>
      <c r="T94" s="271">
        <v>0.02</v>
      </c>
    </row>
    <row r="95" spans="1:20" s="51" customFormat="1" ht="28.8" x14ac:dyDescent="0.25">
      <c r="A95" s="380"/>
      <c r="B95" s="224"/>
      <c r="C95" s="238"/>
      <c r="D95" s="338"/>
      <c r="E95" s="382"/>
      <c r="F95" s="378"/>
      <c r="G95" s="223"/>
      <c r="H95" s="303"/>
      <c r="I95" s="347"/>
      <c r="J95" s="16" t="s">
        <v>611</v>
      </c>
      <c r="K95" s="102" t="s">
        <v>128</v>
      </c>
      <c r="L95" s="102" t="s">
        <v>90</v>
      </c>
      <c r="M95" s="423"/>
      <c r="N95" s="425"/>
      <c r="O95" s="270"/>
      <c r="P95" s="269"/>
      <c r="Q95" s="270"/>
      <c r="R95" s="269"/>
      <c r="S95" s="270"/>
      <c r="T95" s="272"/>
    </row>
    <row r="96" spans="1:20" s="51" customFormat="1" ht="28.8" x14ac:dyDescent="0.25">
      <c r="A96" s="380"/>
      <c r="B96" s="224"/>
      <c r="C96" s="238"/>
      <c r="D96" s="338"/>
      <c r="E96" s="382"/>
      <c r="F96" s="378"/>
      <c r="G96" s="223"/>
      <c r="H96" s="303"/>
      <c r="I96" s="347"/>
      <c r="J96" s="16" t="s">
        <v>612</v>
      </c>
      <c r="K96" s="102" t="s">
        <v>128</v>
      </c>
      <c r="L96" s="102" t="s">
        <v>90</v>
      </c>
      <c r="M96" s="423"/>
      <c r="N96" s="425"/>
      <c r="O96" s="270"/>
      <c r="P96" s="269"/>
      <c r="Q96" s="270"/>
      <c r="R96" s="269"/>
      <c r="S96" s="270"/>
      <c r="T96" s="272"/>
    </row>
    <row r="97" spans="1:22" s="51" customFormat="1" ht="14.4" x14ac:dyDescent="0.25">
      <c r="A97" s="380"/>
      <c r="B97" s="224"/>
      <c r="C97" s="235"/>
      <c r="D97" s="338"/>
      <c r="E97" s="382"/>
      <c r="F97" s="378"/>
      <c r="G97" s="223"/>
      <c r="H97" s="303"/>
      <c r="I97" s="348"/>
      <c r="J97" s="16" t="s">
        <v>87</v>
      </c>
      <c r="K97" s="102" t="s">
        <v>152</v>
      </c>
      <c r="L97" s="102" t="s">
        <v>313</v>
      </c>
      <c r="M97" s="427"/>
      <c r="N97" s="426"/>
      <c r="O97" s="220"/>
      <c r="P97" s="218"/>
      <c r="Q97" s="220"/>
      <c r="R97" s="218"/>
      <c r="S97" s="220"/>
      <c r="T97" s="273"/>
    </row>
    <row r="98" spans="1:22" s="51" customFormat="1" ht="22.95" customHeight="1" x14ac:dyDescent="0.25">
      <c r="A98" s="380">
        <v>32</v>
      </c>
      <c r="B98" s="224" t="s">
        <v>618</v>
      </c>
      <c r="C98" s="234" t="s">
        <v>1165</v>
      </c>
      <c r="D98" s="338" t="s">
        <v>619</v>
      </c>
      <c r="E98" s="382" t="s">
        <v>643</v>
      </c>
      <c r="F98" s="378">
        <v>24</v>
      </c>
      <c r="G98" s="223" t="s">
        <v>620</v>
      </c>
      <c r="H98" s="303" t="s">
        <v>621</v>
      </c>
      <c r="I98" s="303" t="s">
        <v>615</v>
      </c>
      <c r="J98" s="16" t="s">
        <v>622</v>
      </c>
      <c r="K98" s="102" t="s">
        <v>128</v>
      </c>
      <c r="L98" s="102" t="s">
        <v>67</v>
      </c>
      <c r="M98" s="419">
        <v>106</v>
      </c>
      <c r="N98" s="424">
        <v>704326.47</v>
      </c>
      <c r="O98" s="219">
        <v>598677.49</v>
      </c>
      <c r="P98" s="217">
        <v>0.85</v>
      </c>
      <c r="Q98" s="219">
        <v>91562.44</v>
      </c>
      <c r="R98" s="217">
        <v>0.13</v>
      </c>
      <c r="S98" s="219">
        <v>14086.54</v>
      </c>
      <c r="T98" s="271">
        <v>0.02</v>
      </c>
    </row>
    <row r="99" spans="1:22" s="51" customFormat="1" ht="27.6" customHeight="1" x14ac:dyDescent="0.25">
      <c r="A99" s="380"/>
      <c r="B99" s="224"/>
      <c r="C99" s="238"/>
      <c r="D99" s="338"/>
      <c r="E99" s="382"/>
      <c r="F99" s="378"/>
      <c r="G99" s="223"/>
      <c r="H99" s="303"/>
      <c r="I99" s="303"/>
      <c r="J99" s="16" t="s">
        <v>623</v>
      </c>
      <c r="K99" s="102" t="s">
        <v>128</v>
      </c>
      <c r="L99" s="102" t="s">
        <v>67</v>
      </c>
      <c r="M99" s="423"/>
      <c r="N99" s="425"/>
      <c r="O99" s="270"/>
      <c r="P99" s="269"/>
      <c r="Q99" s="270"/>
      <c r="R99" s="269"/>
      <c r="S99" s="270"/>
      <c r="T99" s="272"/>
    </row>
    <row r="100" spans="1:22" s="51" customFormat="1" ht="26.4" customHeight="1" x14ac:dyDescent="0.25">
      <c r="A100" s="380"/>
      <c r="B100" s="224"/>
      <c r="C100" s="235"/>
      <c r="D100" s="338"/>
      <c r="E100" s="382"/>
      <c r="F100" s="378"/>
      <c r="G100" s="223"/>
      <c r="H100" s="303"/>
      <c r="I100" s="303"/>
      <c r="J100" s="16" t="s">
        <v>624</v>
      </c>
      <c r="K100" s="102" t="s">
        <v>152</v>
      </c>
      <c r="L100" s="102" t="s">
        <v>74</v>
      </c>
      <c r="M100" s="427"/>
      <c r="N100" s="426"/>
      <c r="O100" s="220"/>
      <c r="P100" s="218"/>
      <c r="Q100" s="220"/>
      <c r="R100" s="218"/>
      <c r="S100" s="220"/>
      <c r="T100" s="273"/>
    </row>
    <row r="101" spans="1:22" s="51" customFormat="1" ht="32.4" customHeight="1" x14ac:dyDescent="0.25">
      <c r="A101" s="380">
        <v>33</v>
      </c>
      <c r="B101" s="224" t="s">
        <v>647</v>
      </c>
      <c r="C101" s="234" t="s">
        <v>1242</v>
      </c>
      <c r="D101" s="338" t="s">
        <v>648</v>
      </c>
      <c r="E101" s="382" t="s">
        <v>653</v>
      </c>
      <c r="F101" s="378">
        <v>24</v>
      </c>
      <c r="G101" s="223" t="s">
        <v>649</v>
      </c>
      <c r="H101" s="223" t="s">
        <v>650</v>
      </c>
      <c r="I101" s="223" t="s">
        <v>615</v>
      </c>
      <c r="J101" s="16" t="s">
        <v>651</v>
      </c>
      <c r="K101" s="118" t="s">
        <v>152</v>
      </c>
      <c r="L101" s="118" t="s">
        <v>199</v>
      </c>
      <c r="M101" s="419">
        <v>102</v>
      </c>
      <c r="N101" s="421">
        <v>495907.75</v>
      </c>
      <c r="O101" s="219">
        <v>421521.57</v>
      </c>
      <c r="P101" s="217">
        <v>0.85</v>
      </c>
      <c r="Q101" s="219">
        <v>64468.01</v>
      </c>
      <c r="R101" s="217">
        <v>0.13</v>
      </c>
      <c r="S101" s="219">
        <v>9918.17</v>
      </c>
      <c r="T101" s="271">
        <v>0.02</v>
      </c>
    </row>
    <row r="102" spans="1:22" s="51" customFormat="1" ht="47.4" customHeight="1" x14ac:dyDescent="0.25">
      <c r="A102" s="286"/>
      <c r="B102" s="234"/>
      <c r="C102" s="235"/>
      <c r="D102" s="219"/>
      <c r="E102" s="415"/>
      <c r="F102" s="375"/>
      <c r="G102" s="228"/>
      <c r="H102" s="228"/>
      <c r="I102" s="228"/>
      <c r="J102" s="119" t="s">
        <v>652</v>
      </c>
      <c r="K102" s="117" t="s">
        <v>128</v>
      </c>
      <c r="L102" s="117" t="s">
        <v>67</v>
      </c>
      <c r="M102" s="423"/>
      <c r="N102" s="422"/>
      <c r="O102" s="270"/>
      <c r="P102" s="269"/>
      <c r="Q102" s="270"/>
      <c r="R102" s="269"/>
      <c r="S102" s="270"/>
      <c r="T102" s="272"/>
    </row>
    <row r="103" spans="1:22" s="51" customFormat="1" ht="33" customHeight="1" x14ac:dyDescent="0.25">
      <c r="A103" s="286">
        <v>34</v>
      </c>
      <c r="B103" s="234" t="s">
        <v>694</v>
      </c>
      <c r="C103" s="234" t="s">
        <v>1166</v>
      </c>
      <c r="D103" s="219" t="s">
        <v>695</v>
      </c>
      <c r="E103" s="415" t="s">
        <v>865</v>
      </c>
      <c r="F103" s="375">
        <v>36</v>
      </c>
      <c r="G103" s="228" t="s">
        <v>696</v>
      </c>
      <c r="H103" s="320">
        <v>44302</v>
      </c>
      <c r="I103" s="320" t="s">
        <v>616</v>
      </c>
      <c r="J103" s="16" t="s">
        <v>697</v>
      </c>
      <c r="K103" s="102" t="s">
        <v>152</v>
      </c>
      <c r="L103" s="102" t="s">
        <v>381</v>
      </c>
      <c r="M103" s="419">
        <v>102</v>
      </c>
      <c r="N103" s="370">
        <v>685490.77</v>
      </c>
      <c r="O103" s="219">
        <v>582667.14</v>
      </c>
      <c r="P103" s="217">
        <v>0.85</v>
      </c>
      <c r="Q103" s="219">
        <v>89106.97</v>
      </c>
      <c r="R103" s="217">
        <v>0.13</v>
      </c>
      <c r="S103" s="219">
        <v>13716.66</v>
      </c>
      <c r="T103" s="271">
        <v>0.02</v>
      </c>
    </row>
    <row r="104" spans="1:22" s="51" customFormat="1" ht="33" customHeight="1" thickBot="1" x14ac:dyDescent="0.3">
      <c r="A104" s="418"/>
      <c r="B104" s="417"/>
      <c r="C104" s="417"/>
      <c r="D104" s="409"/>
      <c r="E104" s="416"/>
      <c r="F104" s="414"/>
      <c r="G104" s="413"/>
      <c r="H104" s="412"/>
      <c r="I104" s="412"/>
      <c r="J104" s="89" t="s">
        <v>698</v>
      </c>
      <c r="K104" s="104" t="s">
        <v>128</v>
      </c>
      <c r="L104" s="104" t="s">
        <v>90</v>
      </c>
      <c r="M104" s="420"/>
      <c r="N104" s="410"/>
      <c r="O104" s="409"/>
      <c r="P104" s="408"/>
      <c r="Q104" s="409"/>
      <c r="R104" s="408"/>
      <c r="S104" s="409"/>
      <c r="T104" s="411"/>
    </row>
    <row r="105" spans="1:22" ht="24" customHeight="1" x14ac:dyDescent="0.25">
      <c r="A105" s="390" t="s">
        <v>307</v>
      </c>
      <c r="B105" s="391"/>
      <c r="C105" s="391"/>
      <c r="D105" s="391"/>
      <c r="E105" s="391"/>
      <c r="F105" s="391"/>
      <c r="G105" s="391"/>
      <c r="H105" s="391"/>
      <c r="I105" s="391"/>
      <c r="J105" s="391"/>
      <c r="K105" s="391"/>
      <c r="L105" s="392"/>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41" t="s">
        <v>308</v>
      </c>
      <c r="B106" s="342"/>
      <c r="C106" s="342"/>
      <c r="D106" s="342"/>
      <c r="E106" s="342"/>
      <c r="F106" s="342"/>
      <c r="G106" s="342"/>
      <c r="H106" s="342"/>
      <c r="I106" s="342"/>
      <c r="J106" s="342"/>
      <c r="K106" s="342"/>
      <c r="L106" s="343"/>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ht="13.2" customHeight="1" x14ac:dyDescent="0.25">
      <c r="A108" s="267" t="s">
        <v>1291</v>
      </c>
      <c r="B108" s="268"/>
      <c r="C108" s="268"/>
      <c r="D108" s="268"/>
      <c r="E108" s="268"/>
      <c r="F108" s="268"/>
      <c r="G108" s="268"/>
      <c r="H108" s="268"/>
      <c r="I108" s="268"/>
      <c r="J108" s="268"/>
      <c r="K108" s="268"/>
      <c r="L108" s="268"/>
      <c r="M108" s="268"/>
      <c r="N108" s="268"/>
      <c r="O108" s="268"/>
      <c r="P108" s="268"/>
      <c r="Q108" s="268"/>
      <c r="R108" s="268"/>
      <c r="S108" s="268"/>
      <c r="T108" s="268"/>
    </row>
    <row r="109" spans="1:22" ht="13.2" customHeight="1" x14ac:dyDescent="0.25">
      <c r="A109" s="268"/>
      <c r="B109" s="268"/>
      <c r="C109" s="268"/>
      <c r="D109" s="268"/>
      <c r="E109" s="268"/>
      <c r="F109" s="268"/>
      <c r="G109" s="268"/>
      <c r="H109" s="268"/>
      <c r="I109" s="268"/>
      <c r="J109" s="268"/>
      <c r="K109" s="268"/>
      <c r="L109" s="268"/>
      <c r="M109" s="268"/>
      <c r="N109" s="268"/>
      <c r="O109" s="268"/>
      <c r="P109" s="268"/>
      <c r="Q109" s="268"/>
      <c r="R109" s="268"/>
      <c r="S109" s="268"/>
      <c r="T109" s="268"/>
    </row>
    <row r="115" spans="17:20" x14ac:dyDescent="0.25">
      <c r="T115" s="24"/>
    </row>
    <row r="122" spans="17:20" x14ac:dyDescent="0.25">
      <c r="Q122" s="24"/>
    </row>
  </sheetData>
  <autoFilter ref="A1:T106"/>
  <mergeCells count="59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T89:T91"/>
    <mergeCell ref="M92:M93"/>
    <mergeCell ref="N92:N93"/>
    <mergeCell ref="O92:O93"/>
    <mergeCell ref="P92:P93"/>
    <mergeCell ref="Q92:Q93"/>
    <mergeCell ref="R92:R93"/>
    <mergeCell ref="S92:S93"/>
    <mergeCell ref="T92:T93"/>
    <mergeCell ref="I40:I41"/>
    <mergeCell ref="I42:I46"/>
    <mergeCell ref="I47:I49"/>
    <mergeCell ref="I50:I53"/>
    <mergeCell ref="I54:I56"/>
    <mergeCell ref="I57:I59"/>
    <mergeCell ref="I60:I62"/>
    <mergeCell ref="I63:I64"/>
    <mergeCell ref="I65:I67"/>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R103:R104"/>
    <mergeCell ref="Q103:Q104"/>
    <mergeCell ref="P103:P104"/>
    <mergeCell ref="O103:O104"/>
    <mergeCell ref="N103:N104"/>
    <mergeCell ref="T103:T104"/>
    <mergeCell ref="S103:S104"/>
    <mergeCell ref="I103:I104"/>
    <mergeCell ref="H103:H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tabSelected="1" view="pageBreakPreview" topLeftCell="A52" zoomScale="70" zoomScaleNormal="100" zoomScaleSheetLayoutView="70" zoomScalePageLayoutView="82" workbookViewId="0">
      <selection activeCell="H65" sqref="H65"/>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95" t="s">
        <v>0</v>
      </c>
      <c r="B1" s="297" t="s">
        <v>1</v>
      </c>
      <c r="C1" s="288" t="s">
        <v>1089</v>
      </c>
      <c r="D1" s="288" t="s">
        <v>2</v>
      </c>
      <c r="E1" s="288" t="s">
        <v>3</v>
      </c>
      <c r="F1" s="288" t="s">
        <v>4</v>
      </c>
      <c r="G1" s="288" t="s">
        <v>5</v>
      </c>
      <c r="H1" s="288" t="s">
        <v>6</v>
      </c>
      <c r="I1" s="288" t="s">
        <v>613</v>
      </c>
      <c r="J1" s="288" t="s">
        <v>7</v>
      </c>
      <c r="K1" s="297" t="s">
        <v>8</v>
      </c>
      <c r="L1" s="297" t="s">
        <v>9</v>
      </c>
      <c r="M1" s="297" t="s">
        <v>10</v>
      </c>
      <c r="N1" s="292" t="s">
        <v>11</v>
      </c>
      <c r="O1" s="293"/>
      <c r="P1" s="293"/>
      <c r="Q1" s="293"/>
      <c r="R1" s="293"/>
      <c r="S1" s="294"/>
      <c r="T1" s="1"/>
    </row>
    <row r="2" spans="1:20" ht="81" customHeight="1" x14ac:dyDescent="0.25">
      <c r="A2" s="296"/>
      <c r="B2" s="298"/>
      <c r="C2" s="289"/>
      <c r="D2" s="289"/>
      <c r="E2" s="289"/>
      <c r="F2" s="289"/>
      <c r="G2" s="289"/>
      <c r="H2" s="289"/>
      <c r="I2" s="289"/>
      <c r="J2" s="289"/>
      <c r="K2" s="298"/>
      <c r="L2" s="298"/>
      <c r="M2" s="298"/>
      <c r="N2" s="73" t="s">
        <v>12</v>
      </c>
      <c r="O2" s="73" t="s">
        <v>13</v>
      </c>
      <c r="P2" s="73" t="s">
        <v>14</v>
      </c>
      <c r="Q2" s="73" t="s">
        <v>15</v>
      </c>
      <c r="R2" s="73" t="s">
        <v>16</v>
      </c>
      <c r="S2" s="73" t="s">
        <v>17</v>
      </c>
      <c r="T2" s="4" t="s">
        <v>18</v>
      </c>
    </row>
    <row r="3" spans="1:20" ht="53.25" customHeight="1" x14ac:dyDescent="0.25">
      <c r="A3" s="72" t="s">
        <v>19</v>
      </c>
      <c r="B3" s="73" t="s">
        <v>20</v>
      </c>
      <c r="C3" s="182" t="s">
        <v>1090</v>
      </c>
      <c r="D3" s="74" t="s">
        <v>21</v>
      </c>
      <c r="E3" s="74" t="s">
        <v>22</v>
      </c>
      <c r="F3" s="74" t="s">
        <v>23</v>
      </c>
      <c r="G3" s="74" t="s">
        <v>24</v>
      </c>
      <c r="H3" s="74" t="s">
        <v>25</v>
      </c>
      <c r="I3" s="74" t="s">
        <v>614</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2" t="s">
        <v>1091</v>
      </c>
      <c r="D4" s="74" t="s">
        <v>39</v>
      </c>
      <c r="E4" s="74" t="s">
        <v>40</v>
      </c>
      <c r="F4" s="74" t="s">
        <v>41</v>
      </c>
      <c r="G4" s="74" t="s">
        <v>42</v>
      </c>
      <c r="H4" s="74" t="s">
        <v>43</v>
      </c>
      <c r="I4" s="74" t="s">
        <v>657</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90">
        <v>2</v>
      </c>
      <c r="C5" s="291"/>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82" t="s">
        <v>353</v>
      </c>
      <c r="B6" s="283"/>
      <c r="C6" s="283"/>
      <c r="D6" s="283"/>
      <c r="E6" s="283"/>
      <c r="F6" s="283"/>
      <c r="G6" s="283"/>
      <c r="H6" s="283"/>
      <c r="I6" s="283"/>
      <c r="J6" s="283"/>
      <c r="K6" s="283"/>
      <c r="L6" s="283"/>
      <c r="M6" s="283"/>
      <c r="N6" s="283"/>
      <c r="O6" s="283"/>
      <c r="P6" s="283"/>
      <c r="Q6" s="283"/>
      <c r="R6" s="283"/>
      <c r="S6" s="283"/>
      <c r="T6" s="284"/>
    </row>
    <row r="7" spans="1:20" ht="20.25" customHeight="1" thickBot="1" x14ac:dyDescent="0.3">
      <c r="A7" s="264" t="s">
        <v>354</v>
      </c>
      <c r="B7" s="265"/>
      <c r="C7" s="265"/>
      <c r="D7" s="265"/>
      <c r="E7" s="265"/>
      <c r="F7" s="265"/>
      <c r="G7" s="265"/>
      <c r="H7" s="265"/>
      <c r="I7" s="265"/>
      <c r="J7" s="265"/>
      <c r="K7" s="265"/>
      <c r="L7" s="265"/>
      <c r="M7" s="265"/>
      <c r="N7" s="265"/>
      <c r="O7" s="265"/>
      <c r="P7" s="265"/>
      <c r="Q7" s="265"/>
      <c r="R7" s="265"/>
      <c r="S7" s="265"/>
      <c r="T7" s="462"/>
    </row>
    <row r="8" spans="1:20" ht="43.2" x14ac:dyDescent="0.25">
      <c r="A8" s="449">
        <v>1</v>
      </c>
      <c r="B8" s="340" t="s">
        <v>346</v>
      </c>
      <c r="C8" s="340" t="s">
        <v>1167</v>
      </c>
      <c r="D8" s="461" t="s">
        <v>347</v>
      </c>
      <c r="E8" s="452" t="s">
        <v>348</v>
      </c>
      <c r="F8" s="453">
        <v>48</v>
      </c>
      <c r="G8" s="454">
        <v>42829</v>
      </c>
      <c r="H8" s="454">
        <v>44289</v>
      </c>
      <c r="I8" s="454" t="s">
        <v>616</v>
      </c>
      <c r="J8" s="90" t="s">
        <v>355</v>
      </c>
      <c r="K8" s="86" t="s">
        <v>128</v>
      </c>
      <c r="L8" s="86" t="s">
        <v>90</v>
      </c>
      <c r="M8" s="455">
        <v>120</v>
      </c>
      <c r="N8" s="460">
        <v>1489666.82</v>
      </c>
      <c r="O8" s="352">
        <v>1266216.8</v>
      </c>
      <c r="P8" s="353">
        <v>0.85</v>
      </c>
      <c r="Q8" s="352">
        <v>193656.68</v>
      </c>
      <c r="R8" s="353">
        <v>0.13</v>
      </c>
      <c r="S8" s="352">
        <v>29793.34</v>
      </c>
      <c r="T8" s="445">
        <v>0.02</v>
      </c>
    </row>
    <row r="9" spans="1:20" ht="46.95" customHeight="1" x14ac:dyDescent="0.25">
      <c r="A9" s="302"/>
      <c r="B9" s="238"/>
      <c r="C9" s="238"/>
      <c r="D9" s="443"/>
      <c r="E9" s="428"/>
      <c r="F9" s="383"/>
      <c r="G9" s="247"/>
      <c r="H9" s="247"/>
      <c r="I9" s="247"/>
      <c r="J9" s="77" t="s">
        <v>349</v>
      </c>
      <c r="K9" s="65" t="s">
        <v>152</v>
      </c>
      <c r="L9" s="65" t="s">
        <v>313</v>
      </c>
      <c r="M9" s="423"/>
      <c r="N9" s="425"/>
      <c r="O9" s="270"/>
      <c r="P9" s="269"/>
      <c r="Q9" s="270"/>
      <c r="R9" s="269"/>
      <c r="S9" s="270"/>
      <c r="T9" s="272"/>
    </row>
    <row r="10" spans="1:20" ht="46.95" customHeight="1" x14ac:dyDescent="0.25">
      <c r="A10" s="287"/>
      <c r="B10" s="235"/>
      <c r="C10" s="235"/>
      <c r="D10" s="444"/>
      <c r="E10" s="429"/>
      <c r="F10" s="376"/>
      <c r="G10" s="229"/>
      <c r="H10" s="229"/>
      <c r="I10" s="229"/>
      <c r="J10" s="77" t="s">
        <v>350</v>
      </c>
      <c r="K10" s="65" t="s">
        <v>128</v>
      </c>
      <c r="L10" s="65" t="s">
        <v>90</v>
      </c>
      <c r="M10" s="427"/>
      <c r="N10" s="426"/>
      <c r="O10" s="220"/>
      <c r="P10" s="218"/>
      <c r="Q10" s="220"/>
      <c r="R10" s="218"/>
      <c r="S10" s="220"/>
      <c r="T10" s="273"/>
    </row>
    <row r="11" spans="1:20" ht="43.95" customHeight="1" x14ac:dyDescent="0.25">
      <c r="A11" s="380">
        <v>2</v>
      </c>
      <c r="B11" s="234" t="s">
        <v>366</v>
      </c>
      <c r="C11" s="234" t="s">
        <v>1168</v>
      </c>
      <c r="D11" s="442" t="s">
        <v>367</v>
      </c>
      <c r="E11" s="382" t="s">
        <v>374</v>
      </c>
      <c r="F11" s="378">
        <v>24</v>
      </c>
      <c r="G11" s="223">
        <v>42838</v>
      </c>
      <c r="H11" s="223">
        <v>43567</v>
      </c>
      <c r="I11" s="228" t="s">
        <v>615</v>
      </c>
      <c r="J11" s="77" t="s">
        <v>370</v>
      </c>
      <c r="K11" s="65" t="s">
        <v>128</v>
      </c>
      <c r="L11" s="65" t="s">
        <v>285</v>
      </c>
      <c r="M11" s="419">
        <v>119</v>
      </c>
      <c r="N11" s="424">
        <v>1475894.96</v>
      </c>
      <c r="O11" s="219">
        <v>1254510.72</v>
      </c>
      <c r="P11" s="217">
        <v>0.85</v>
      </c>
      <c r="Q11" s="219">
        <v>191866.34</v>
      </c>
      <c r="R11" s="217">
        <v>0.13</v>
      </c>
      <c r="S11" s="219">
        <v>29517.9</v>
      </c>
      <c r="T11" s="271">
        <v>0.02</v>
      </c>
    </row>
    <row r="12" spans="1:20" ht="43.95" customHeight="1" x14ac:dyDescent="0.25">
      <c r="A12" s="380"/>
      <c r="B12" s="235"/>
      <c r="C12" s="235"/>
      <c r="D12" s="444"/>
      <c r="E12" s="382"/>
      <c r="F12" s="378"/>
      <c r="G12" s="223"/>
      <c r="H12" s="223"/>
      <c r="I12" s="229"/>
      <c r="J12" s="77" t="s">
        <v>371</v>
      </c>
      <c r="K12" s="65" t="s">
        <v>152</v>
      </c>
      <c r="L12" s="65" t="s">
        <v>199</v>
      </c>
      <c r="M12" s="427"/>
      <c r="N12" s="426"/>
      <c r="O12" s="220"/>
      <c r="P12" s="218"/>
      <c r="Q12" s="220"/>
      <c r="R12" s="218"/>
      <c r="S12" s="220"/>
      <c r="T12" s="273"/>
    </row>
    <row r="13" spans="1:20" ht="67.2" customHeight="1" x14ac:dyDescent="0.25">
      <c r="A13" s="380">
        <v>3</v>
      </c>
      <c r="B13" s="234" t="s">
        <v>368</v>
      </c>
      <c r="C13" s="234" t="s">
        <v>1169</v>
      </c>
      <c r="D13" s="442" t="s">
        <v>369</v>
      </c>
      <c r="E13" s="382" t="s">
        <v>375</v>
      </c>
      <c r="F13" s="378">
        <v>16</v>
      </c>
      <c r="G13" s="223">
        <v>42838</v>
      </c>
      <c r="H13" s="223">
        <v>43324</v>
      </c>
      <c r="I13" s="228" t="s">
        <v>615</v>
      </c>
      <c r="J13" s="77" t="s">
        <v>372</v>
      </c>
      <c r="K13" s="65" t="s">
        <v>152</v>
      </c>
      <c r="L13" s="65" t="s">
        <v>313</v>
      </c>
      <c r="M13" s="419">
        <v>120</v>
      </c>
      <c r="N13" s="424">
        <v>193065.27</v>
      </c>
      <c r="O13" s="219">
        <v>164105.48000000001</v>
      </c>
      <c r="P13" s="217">
        <v>0.85</v>
      </c>
      <c r="Q13" s="219">
        <v>25098.48</v>
      </c>
      <c r="R13" s="217">
        <v>0.13</v>
      </c>
      <c r="S13" s="219">
        <v>3861.31</v>
      </c>
      <c r="T13" s="271">
        <v>0.02</v>
      </c>
    </row>
    <row r="14" spans="1:20" ht="75" customHeight="1" x14ac:dyDescent="0.25">
      <c r="A14" s="380"/>
      <c r="B14" s="235"/>
      <c r="C14" s="235"/>
      <c r="D14" s="444"/>
      <c r="E14" s="382"/>
      <c r="F14" s="378"/>
      <c r="G14" s="223"/>
      <c r="H14" s="223"/>
      <c r="I14" s="229"/>
      <c r="J14" s="77" t="s">
        <v>373</v>
      </c>
      <c r="K14" s="65" t="s">
        <v>128</v>
      </c>
      <c r="L14" s="65" t="s">
        <v>90</v>
      </c>
      <c r="M14" s="427"/>
      <c r="N14" s="426"/>
      <c r="O14" s="220"/>
      <c r="P14" s="218"/>
      <c r="Q14" s="220"/>
      <c r="R14" s="218"/>
      <c r="S14" s="220"/>
      <c r="T14" s="273"/>
    </row>
    <row r="15" spans="1:20" ht="67.2" customHeight="1" x14ac:dyDescent="0.25">
      <c r="A15" s="380">
        <v>4</v>
      </c>
      <c r="B15" s="224" t="s">
        <v>383</v>
      </c>
      <c r="C15" s="234" t="s">
        <v>1170</v>
      </c>
      <c r="D15" s="441" t="s">
        <v>384</v>
      </c>
      <c r="E15" s="382" t="s">
        <v>387</v>
      </c>
      <c r="F15" s="378">
        <v>24</v>
      </c>
      <c r="G15" s="223">
        <v>42845</v>
      </c>
      <c r="H15" s="223">
        <v>43574</v>
      </c>
      <c r="I15" s="228" t="s">
        <v>615</v>
      </c>
      <c r="J15" s="77" t="s">
        <v>385</v>
      </c>
      <c r="K15" s="65" t="s">
        <v>152</v>
      </c>
      <c r="L15" s="65" t="s">
        <v>112</v>
      </c>
      <c r="M15" s="419">
        <v>120</v>
      </c>
      <c r="N15" s="424">
        <v>373179.47</v>
      </c>
      <c r="O15" s="219">
        <v>317202.55</v>
      </c>
      <c r="P15" s="217">
        <v>0.85</v>
      </c>
      <c r="Q15" s="219">
        <v>48513.33</v>
      </c>
      <c r="R15" s="217">
        <v>0.13</v>
      </c>
      <c r="S15" s="219">
        <v>7463.59</v>
      </c>
      <c r="T15" s="271">
        <v>0.02</v>
      </c>
    </row>
    <row r="16" spans="1:20" ht="67.2" customHeight="1" x14ac:dyDescent="0.25">
      <c r="A16" s="380"/>
      <c r="B16" s="224"/>
      <c r="C16" s="235"/>
      <c r="D16" s="441"/>
      <c r="E16" s="382"/>
      <c r="F16" s="378"/>
      <c r="G16" s="223"/>
      <c r="H16" s="223"/>
      <c r="I16" s="229"/>
      <c r="J16" s="77" t="s">
        <v>386</v>
      </c>
      <c r="K16" s="65" t="s">
        <v>128</v>
      </c>
      <c r="L16" s="65" t="s">
        <v>261</v>
      </c>
      <c r="M16" s="427"/>
      <c r="N16" s="426"/>
      <c r="O16" s="220"/>
      <c r="P16" s="218"/>
      <c r="Q16" s="220"/>
      <c r="R16" s="218"/>
      <c r="S16" s="220"/>
      <c r="T16" s="273"/>
    </row>
    <row r="17" spans="1:20" ht="14.4" x14ac:dyDescent="0.25">
      <c r="A17" s="286">
        <v>5</v>
      </c>
      <c r="B17" s="234" t="s">
        <v>405</v>
      </c>
      <c r="C17" s="234" t="s">
        <v>1171</v>
      </c>
      <c r="D17" s="442" t="s">
        <v>406</v>
      </c>
      <c r="E17" s="415" t="s">
        <v>417</v>
      </c>
      <c r="F17" s="375">
        <v>31</v>
      </c>
      <c r="G17" s="228">
        <v>42846</v>
      </c>
      <c r="H17" s="228">
        <v>43789</v>
      </c>
      <c r="I17" s="228" t="s">
        <v>615</v>
      </c>
      <c r="J17" s="77" t="s">
        <v>407</v>
      </c>
      <c r="K17" s="65" t="s">
        <v>128</v>
      </c>
      <c r="L17" s="65" t="s">
        <v>67</v>
      </c>
      <c r="M17" s="419">
        <v>119</v>
      </c>
      <c r="N17" s="424">
        <v>1483009.98</v>
      </c>
      <c r="O17" s="219">
        <v>1260558.48</v>
      </c>
      <c r="P17" s="217">
        <v>0.85</v>
      </c>
      <c r="Q17" s="219">
        <v>192791.3</v>
      </c>
      <c r="R17" s="217">
        <v>0.13</v>
      </c>
      <c r="S17" s="219">
        <v>29660.2</v>
      </c>
      <c r="T17" s="271">
        <v>0.02</v>
      </c>
    </row>
    <row r="18" spans="1:20" ht="14.4" x14ac:dyDescent="0.25">
      <c r="A18" s="302"/>
      <c r="B18" s="238"/>
      <c r="C18" s="238"/>
      <c r="D18" s="443"/>
      <c r="E18" s="428"/>
      <c r="F18" s="383"/>
      <c r="G18" s="247"/>
      <c r="H18" s="247"/>
      <c r="I18" s="247"/>
      <c r="J18" s="77" t="s">
        <v>408</v>
      </c>
      <c r="K18" s="65" t="s">
        <v>152</v>
      </c>
      <c r="L18" s="65" t="s">
        <v>411</v>
      </c>
      <c r="M18" s="423"/>
      <c r="N18" s="425"/>
      <c r="O18" s="270"/>
      <c r="P18" s="269"/>
      <c r="Q18" s="270"/>
      <c r="R18" s="269"/>
      <c r="S18" s="270"/>
      <c r="T18" s="272"/>
    </row>
    <row r="19" spans="1:20" ht="28.8" x14ac:dyDescent="0.25">
      <c r="A19" s="302"/>
      <c r="B19" s="238"/>
      <c r="C19" s="238"/>
      <c r="D19" s="443"/>
      <c r="E19" s="428"/>
      <c r="F19" s="383"/>
      <c r="G19" s="247"/>
      <c r="H19" s="247"/>
      <c r="I19" s="247"/>
      <c r="J19" s="77" t="s">
        <v>409</v>
      </c>
      <c r="K19" s="65" t="s">
        <v>128</v>
      </c>
      <c r="L19" s="65" t="s">
        <v>67</v>
      </c>
      <c r="M19" s="423"/>
      <c r="N19" s="425"/>
      <c r="O19" s="270"/>
      <c r="P19" s="269"/>
      <c r="Q19" s="270"/>
      <c r="R19" s="269"/>
      <c r="S19" s="270"/>
      <c r="T19" s="272"/>
    </row>
    <row r="20" spans="1:20" ht="28.8" x14ac:dyDescent="0.25">
      <c r="A20" s="287"/>
      <c r="B20" s="235"/>
      <c r="C20" s="235"/>
      <c r="D20" s="444"/>
      <c r="E20" s="429"/>
      <c r="F20" s="376"/>
      <c r="G20" s="229"/>
      <c r="H20" s="229"/>
      <c r="I20" s="229"/>
      <c r="J20" s="77" t="s">
        <v>410</v>
      </c>
      <c r="K20" s="65" t="s">
        <v>152</v>
      </c>
      <c r="L20" s="65" t="s">
        <v>411</v>
      </c>
      <c r="M20" s="427"/>
      <c r="N20" s="426"/>
      <c r="O20" s="220"/>
      <c r="P20" s="218"/>
      <c r="Q20" s="220"/>
      <c r="R20" s="218"/>
      <c r="S20" s="220"/>
      <c r="T20" s="273"/>
    </row>
    <row r="21" spans="1:20" ht="58.95" customHeight="1" x14ac:dyDescent="0.25">
      <c r="A21" s="380">
        <v>6</v>
      </c>
      <c r="B21" s="234" t="s">
        <v>423</v>
      </c>
      <c r="C21" s="234" t="s">
        <v>1172</v>
      </c>
      <c r="D21" s="442" t="s">
        <v>424</v>
      </c>
      <c r="E21" s="382" t="s">
        <v>426</v>
      </c>
      <c r="F21" s="378">
        <v>24</v>
      </c>
      <c r="G21" s="228">
        <v>42851</v>
      </c>
      <c r="H21" s="228">
        <v>43580</v>
      </c>
      <c r="I21" s="228" t="s">
        <v>615</v>
      </c>
      <c r="J21" s="77" t="s">
        <v>425</v>
      </c>
      <c r="K21" s="65" t="s">
        <v>152</v>
      </c>
      <c r="L21" s="65" t="s">
        <v>74</v>
      </c>
      <c r="M21" s="419">
        <v>120</v>
      </c>
      <c r="N21" s="424">
        <v>347854.79</v>
      </c>
      <c r="O21" s="219">
        <v>295676.57</v>
      </c>
      <c r="P21" s="217">
        <v>0.85</v>
      </c>
      <c r="Q21" s="219">
        <v>45221.13</v>
      </c>
      <c r="R21" s="217">
        <v>0.13</v>
      </c>
      <c r="S21" s="219">
        <v>6957.09</v>
      </c>
      <c r="T21" s="271">
        <v>0.02</v>
      </c>
    </row>
    <row r="22" spans="1:20" ht="58.95" customHeight="1" x14ac:dyDescent="0.25">
      <c r="A22" s="286"/>
      <c r="B22" s="238"/>
      <c r="C22" s="235"/>
      <c r="D22" s="443"/>
      <c r="E22" s="415"/>
      <c r="F22" s="375"/>
      <c r="G22" s="247"/>
      <c r="H22" s="247"/>
      <c r="I22" s="229"/>
      <c r="J22" s="71" t="s">
        <v>210</v>
      </c>
      <c r="K22" s="69" t="s">
        <v>128</v>
      </c>
      <c r="L22" s="69" t="s">
        <v>67</v>
      </c>
      <c r="M22" s="423"/>
      <c r="N22" s="425"/>
      <c r="O22" s="270"/>
      <c r="P22" s="269"/>
      <c r="Q22" s="270"/>
      <c r="R22" s="269"/>
      <c r="S22" s="270"/>
      <c r="T22" s="272"/>
    </row>
    <row r="23" spans="1:20" s="51" customFormat="1" ht="30.6" customHeight="1" x14ac:dyDescent="0.25">
      <c r="A23" s="380">
        <v>7</v>
      </c>
      <c r="B23" s="234" t="s">
        <v>427</v>
      </c>
      <c r="C23" s="234" t="s">
        <v>1173</v>
      </c>
      <c r="D23" s="442" t="s">
        <v>428</v>
      </c>
      <c r="E23" s="382" t="s">
        <v>433</v>
      </c>
      <c r="F23" s="378">
        <v>24</v>
      </c>
      <c r="G23" s="223">
        <v>42852</v>
      </c>
      <c r="H23" s="223">
        <v>43581</v>
      </c>
      <c r="I23" s="228" t="s">
        <v>615</v>
      </c>
      <c r="J23" s="16" t="s">
        <v>429</v>
      </c>
      <c r="K23" s="65" t="s">
        <v>128</v>
      </c>
      <c r="L23" s="65" t="s">
        <v>103</v>
      </c>
      <c r="M23" s="402">
        <v>120</v>
      </c>
      <c r="N23" s="389">
        <v>994896.64</v>
      </c>
      <c r="O23" s="338">
        <v>845662.15</v>
      </c>
      <c r="P23" s="339">
        <v>0.85</v>
      </c>
      <c r="Q23" s="338">
        <v>129336.56</v>
      </c>
      <c r="R23" s="339">
        <v>0.13</v>
      </c>
      <c r="S23" s="338">
        <v>19897.93</v>
      </c>
      <c r="T23" s="385">
        <v>0.02</v>
      </c>
    </row>
    <row r="24" spans="1:20" s="51" customFormat="1" ht="30.6" customHeight="1" x14ac:dyDescent="0.25">
      <c r="A24" s="380"/>
      <c r="B24" s="238"/>
      <c r="C24" s="238"/>
      <c r="D24" s="443"/>
      <c r="E24" s="382"/>
      <c r="F24" s="378"/>
      <c r="G24" s="223"/>
      <c r="H24" s="223"/>
      <c r="I24" s="247"/>
      <c r="J24" s="16" t="s">
        <v>430</v>
      </c>
      <c r="K24" s="65" t="s">
        <v>152</v>
      </c>
      <c r="L24" s="65" t="s">
        <v>199</v>
      </c>
      <c r="M24" s="402"/>
      <c r="N24" s="389"/>
      <c r="O24" s="338"/>
      <c r="P24" s="339"/>
      <c r="Q24" s="338"/>
      <c r="R24" s="339"/>
      <c r="S24" s="338"/>
      <c r="T24" s="385"/>
    </row>
    <row r="25" spans="1:20" s="51" customFormat="1" ht="43.2" x14ac:dyDescent="0.25">
      <c r="A25" s="380"/>
      <c r="B25" s="238"/>
      <c r="C25" s="238"/>
      <c r="D25" s="443"/>
      <c r="E25" s="382"/>
      <c r="F25" s="378"/>
      <c r="G25" s="223"/>
      <c r="H25" s="223"/>
      <c r="I25" s="247"/>
      <c r="J25" s="16" t="s">
        <v>431</v>
      </c>
      <c r="K25" s="65" t="s">
        <v>152</v>
      </c>
      <c r="L25" s="65" t="s">
        <v>164</v>
      </c>
      <c r="M25" s="402"/>
      <c r="N25" s="389"/>
      <c r="O25" s="338"/>
      <c r="P25" s="339"/>
      <c r="Q25" s="338"/>
      <c r="R25" s="339"/>
      <c r="S25" s="338"/>
      <c r="T25" s="385"/>
    </row>
    <row r="26" spans="1:20" s="51" customFormat="1" ht="30.6" customHeight="1" x14ac:dyDescent="0.25">
      <c r="A26" s="380"/>
      <c r="B26" s="235"/>
      <c r="C26" s="235"/>
      <c r="D26" s="444"/>
      <c r="E26" s="382"/>
      <c r="F26" s="378"/>
      <c r="G26" s="223"/>
      <c r="H26" s="223"/>
      <c r="I26" s="229"/>
      <c r="J26" s="16" t="s">
        <v>432</v>
      </c>
      <c r="K26" s="65" t="s">
        <v>152</v>
      </c>
      <c r="L26" s="65" t="s">
        <v>164</v>
      </c>
      <c r="M26" s="402"/>
      <c r="N26" s="389"/>
      <c r="O26" s="338"/>
      <c r="P26" s="339"/>
      <c r="Q26" s="338"/>
      <c r="R26" s="339"/>
      <c r="S26" s="338"/>
      <c r="T26" s="385"/>
    </row>
    <row r="27" spans="1:20" s="51" customFormat="1" ht="46.95" customHeight="1" x14ac:dyDescent="0.25">
      <c r="A27" s="380">
        <v>8</v>
      </c>
      <c r="B27" s="224" t="s">
        <v>468</v>
      </c>
      <c r="C27" s="234" t="s">
        <v>1174</v>
      </c>
      <c r="D27" s="441" t="s">
        <v>469</v>
      </c>
      <c r="E27" s="382" t="s">
        <v>472</v>
      </c>
      <c r="F27" s="439">
        <v>32</v>
      </c>
      <c r="G27" s="303">
        <v>42866</v>
      </c>
      <c r="H27" s="303">
        <v>43840</v>
      </c>
      <c r="I27" s="228" t="s">
        <v>615</v>
      </c>
      <c r="J27" s="16" t="s">
        <v>471</v>
      </c>
      <c r="K27" s="65" t="s">
        <v>152</v>
      </c>
      <c r="L27" s="65" t="s">
        <v>160</v>
      </c>
      <c r="M27" s="419">
        <v>119</v>
      </c>
      <c r="N27" s="424">
        <v>1441974.96</v>
      </c>
      <c r="O27" s="219">
        <v>1225678.72</v>
      </c>
      <c r="P27" s="217">
        <v>0.85</v>
      </c>
      <c r="Q27" s="219">
        <v>187456.74</v>
      </c>
      <c r="R27" s="217">
        <v>0.13</v>
      </c>
      <c r="S27" s="219">
        <v>28839.5</v>
      </c>
      <c r="T27" s="271">
        <v>0.02</v>
      </c>
    </row>
    <row r="28" spans="1:20" s="51" customFormat="1" ht="46.95" customHeight="1" x14ac:dyDescent="0.25">
      <c r="A28" s="380"/>
      <c r="B28" s="224"/>
      <c r="C28" s="235"/>
      <c r="D28" s="441"/>
      <c r="E28" s="382"/>
      <c r="F28" s="439"/>
      <c r="G28" s="303"/>
      <c r="H28" s="303"/>
      <c r="I28" s="229"/>
      <c r="J28" s="16" t="s">
        <v>470</v>
      </c>
      <c r="K28" s="65" t="s">
        <v>128</v>
      </c>
      <c r="L28" s="65" t="s">
        <v>90</v>
      </c>
      <c r="M28" s="427"/>
      <c r="N28" s="426"/>
      <c r="O28" s="220"/>
      <c r="P28" s="218"/>
      <c r="Q28" s="220"/>
      <c r="R28" s="218"/>
      <c r="S28" s="220"/>
      <c r="T28" s="273"/>
    </row>
    <row r="29" spans="1:20" s="51" customFormat="1" ht="65.400000000000006" customHeight="1" x14ac:dyDescent="0.25">
      <c r="A29" s="286">
        <v>9</v>
      </c>
      <c r="B29" s="234" t="s">
        <v>505</v>
      </c>
      <c r="C29" s="234" t="s">
        <v>1175</v>
      </c>
      <c r="D29" s="442" t="s">
        <v>506</v>
      </c>
      <c r="E29" s="415" t="s">
        <v>508</v>
      </c>
      <c r="F29" s="375">
        <v>24</v>
      </c>
      <c r="G29" s="228">
        <v>42875</v>
      </c>
      <c r="H29" s="320">
        <v>43604</v>
      </c>
      <c r="I29" s="320" t="s">
        <v>615</v>
      </c>
      <c r="J29" s="16" t="s">
        <v>507</v>
      </c>
      <c r="K29" s="116" t="s">
        <v>128</v>
      </c>
      <c r="L29" s="116" t="s">
        <v>261</v>
      </c>
      <c r="M29" s="419">
        <v>119</v>
      </c>
      <c r="N29" s="370">
        <v>440393.19</v>
      </c>
      <c r="O29" s="219">
        <v>374334.2</v>
      </c>
      <c r="P29" s="217">
        <v>0.85</v>
      </c>
      <c r="Q29" s="219">
        <v>57246.73</v>
      </c>
      <c r="R29" s="217">
        <v>0.13</v>
      </c>
      <c r="S29" s="219">
        <v>8812.26</v>
      </c>
      <c r="T29" s="271">
        <v>0.02</v>
      </c>
    </row>
    <row r="30" spans="1:20" s="51" customFormat="1" ht="65.400000000000006" customHeight="1" x14ac:dyDescent="0.25">
      <c r="A30" s="302"/>
      <c r="B30" s="238"/>
      <c r="C30" s="238"/>
      <c r="D30" s="443"/>
      <c r="E30" s="428"/>
      <c r="F30" s="383"/>
      <c r="G30" s="247"/>
      <c r="H30" s="347"/>
      <c r="I30" s="347"/>
      <c r="J30" s="16" t="s">
        <v>716</v>
      </c>
      <c r="K30" s="116" t="s">
        <v>152</v>
      </c>
      <c r="L30" s="116" t="s">
        <v>112</v>
      </c>
      <c r="M30" s="423"/>
      <c r="N30" s="371"/>
      <c r="O30" s="270"/>
      <c r="P30" s="269"/>
      <c r="Q30" s="270"/>
      <c r="R30" s="269"/>
      <c r="S30" s="270"/>
      <c r="T30" s="272"/>
    </row>
    <row r="31" spans="1:20" s="51" customFormat="1" ht="65.400000000000006" customHeight="1" x14ac:dyDescent="0.25">
      <c r="A31" s="287"/>
      <c r="B31" s="235"/>
      <c r="C31" s="235"/>
      <c r="D31" s="444"/>
      <c r="E31" s="429"/>
      <c r="F31" s="376"/>
      <c r="G31" s="229"/>
      <c r="H31" s="348"/>
      <c r="I31" s="348"/>
      <c r="J31" s="16" t="s">
        <v>690</v>
      </c>
      <c r="K31" s="116" t="s">
        <v>152</v>
      </c>
      <c r="L31" s="116" t="s">
        <v>112</v>
      </c>
      <c r="M31" s="427"/>
      <c r="N31" s="372"/>
      <c r="O31" s="220"/>
      <c r="P31" s="218"/>
      <c r="Q31" s="220"/>
      <c r="R31" s="218"/>
      <c r="S31" s="220"/>
      <c r="T31" s="273"/>
    </row>
    <row r="32" spans="1:20" s="51" customFormat="1" ht="57.6" x14ac:dyDescent="0.25">
      <c r="A32" s="380">
        <v>10</v>
      </c>
      <c r="B32" s="224" t="s">
        <v>524</v>
      </c>
      <c r="C32" s="234" t="s">
        <v>1176</v>
      </c>
      <c r="D32" s="441" t="s">
        <v>525</v>
      </c>
      <c r="E32" s="382" t="s">
        <v>534</v>
      </c>
      <c r="F32" s="378">
        <v>18</v>
      </c>
      <c r="G32" s="223">
        <v>42893</v>
      </c>
      <c r="H32" s="223">
        <v>43440</v>
      </c>
      <c r="I32" s="228" t="s">
        <v>615</v>
      </c>
      <c r="J32" s="16" t="s">
        <v>526</v>
      </c>
      <c r="K32" s="65" t="s">
        <v>152</v>
      </c>
      <c r="L32" s="65" t="s">
        <v>126</v>
      </c>
      <c r="M32" s="419">
        <v>120</v>
      </c>
      <c r="N32" s="424">
        <v>145020.62</v>
      </c>
      <c r="O32" s="219">
        <v>123267.52</v>
      </c>
      <c r="P32" s="217">
        <v>0.85</v>
      </c>
      <c r="Q32" s="219">
        <v>18852.689999999999</v>
      </c>
      <c r="R32" s="217">
        <v>0.13</v>
      </c>
      <c r="S32" s="219">
        <v>2900.41</v>
      </c>
      <c r="T32" s="271">
        <v>0.02</v>
      </c>
    </row>
    <row r="33" spans="1:20" s="51" customFormat="1" ht="55.95" customHeight="1" x14ac:dyDescent="0.25">
      <c r="A33" s="380"/>
      <c r="B33" s="224"/>
      <c r="C33" s="238"/>
      <c r="D33" s="441"/>
      <c r="E33" s="382"/>
      <c r="F33" s="378"/>
      <c r="G33" s="223"/>
      <c r="H33" s="223"/>
      <c r="I33" s="247"/>
      <c r="J33" s="16" t="s">
        <v>527</v>
      </c>
      <c r="K33" s="65" t="s">
        <v>128</v>
      </c>
      <c r="L33" s="65" t="s">
        <v>285</v>
      </c>
      <c r="M33" s="423"/>
      <c r="N33" s="425"/>
      <c r="O33" s="270"/>
      <c r="P33" s="269"/>
      <c r="Q33" s="270"/>
      <c r="R33" s="269"/>
      <c r="S33" s="270"/>
      <c r="T33" s="272"/>
    </row>
    <row r="34" spans="1:20" s="51" customFormat="1" ht="43.2" x14ac:dyDescent="0.25">
      <c r="A34" s="380"/>
      <c r="B34" s="224"/>
      <c r="C34" s="235"/>
      <c r="D34" s="441"/>
      <c r="E34" s="382"/>
      <c r="F34" s="378"/>
      <c r="G34" s="223"/>
      <c r="H34" s="223"/>
      <c r="I34" s="229"/>
      <c r="J34" s="16" t="s">
        <v>528</v>
      </c>
      <c r="K34" s="65" t="s">
        <v>152</v>
      </c>
      <c r="L34" s="65" t="s">
        <v>126</v>
      </c>
      <c r="M34" s="427"/>
      <c r="N34" s="426"/>
      <c r="O34" s="220"/>
      <c r="P34" s="218"/>
      <c r="Q34" s="220"/>
      <c r="R34" s="218"/>
      <c r="S34" s="220"/>
      <c r="T34" s="273"/>
    </row>
    <row r="35" spans="1:20" s="51" customFormat="1" ht="28.8" x14ac:dyDescent="0.25">
      <c r="A35" s="380">
        <v>11</v>
      </c>
      <c r="B35" s="224" t="s">
        <v>523</v>
      </c>
      <c r="C35" s="234" t="s">
        <v>1177</v>
      </c>
      <c r="D35" s="441" t="s">
        <v>529</v>
      </c>
      <c r="E35" s="382" t="s">
        <v>535</v>
      </c>
      <c r="F35" s="378">
        <v>18</v>
      </c>
      <c r="G35" s="223">
        <v>42894</v>
      </c>
      <c r="H35" s="223">
        <v>43441</v>
      </c>
      <c r="I35" s="228" t="s">
        <v>615</v>
      </c>
      <c r="J35" s="16" t="s">
        <v>530</v>
      </c>
      <c r="K35" s="65" t="s">
        <v>128</v>
      </c>
      <c r="L35" s="65" t="s">
        <v>90</v>
      </c>
      <c r="M35" s="419">
        <v>120</v>
      </c>
      <c r="N35" s="424">
        <v>372178.65</v>
      </c>
      <c r="O35" s="219">
        <v>316351.84000000003</v>
      </c>
      <c r="P35" s="217">
        <v>0.85</v>
      </c>
      <c r="Q35" s="219">
        <v>48383.23</v>
      </c>
      <c r="R35" s="217">
        <v>0.13</v>
      </c>
      <c r="S35" s="219">
        <v>7443.58</v>
      </c>
      <c r="T35" s="271">
        <v>0.02</v>
      </c>
    </row>
    <row r="36" spans="1:20" s="51" customFormat="1" ht="28.8" x14ac:dyDescent="0.25">
      <c r="A36" s="380"/>
      <c r="B36" s="224"/>
      <c r="C36" s="238"/>
      <c r="D36" s="441"/>
      <c r="E36" s="382"/>
      <c r="F36" s="378"/>
      <c r="G36" s="223"/>
      <c r="H36" s="223"/>
      <c r="I36" s="247"/>
      <c r="J36" s="16" t="s">
        <v>531</v>
      </c>
      <c r="K36" s="65" t="s">
        <v>128</v>
      </c>
      <c r="L36" s="65" t="s">
        <v>90</v>
      </c>
      <c r="M36" s="423"/>
      <c r="N36" s="425"/>
      <c r="O36" s="270"/>
      <c r="P36" s="269"/>
      <c r="Q36" s="270"/>
      <c r="R36" s="269"/>
      <c r="S36" s="270"/>
      <c r="T36" s="272"/>
    </row>
    <row r="37" spans="1:20" s="51" customFormat="1" ht="43.2" x14ac:dyDescent="0.25">
      <c r="A37" s="380"/>
      <c r="B37" s="224"/>
      <c r="C37" s="238"/>
      <c r="D37" s="441"/>
      <c r="E37" s="382"/>
      <c r="F37" s="378"/>
      <c r="G37" s="223"/>
      <c r="H37" s="223"/>
      <c r="I37" s="247"/>
      <c r="J37" s="16" t="s">
        <v>532</v>
      </c>
      <c r="K37" s="65" t="s">
        <v>128</v>
      </c>
      <c r="L37" s="65" t="s">
        <v>90</v>
      </c>
      <c r="M37" s="423"/>
      <c r="N37" s="425"/>
      <c r="O37" s="270"/>
      <c r="P37" s="269"/>
      <c r="Q37" s="270"/>
      <c r="R37" s="269"/>
      <c r="S37" s="270"/>
      <c r="T37" s="272"/>
    </row>
    <row r="38" spans="1:20" s="51" customFormat="1" ht="28.8" x14ac:dyDescent="0.25">
      <c r="A38" s="380"/>
      <c r="B38" s="224"/>
      <c r="C38" s="238"/>
      <c r="D38" s="441"/>
      <c r="E38" s="382"/>
      <c r="F38" s="378"/>
      <c r="G38" s="223"/>
      <c r="H38" s="223"/>
      <c r="I38" s="247"/>
      <c r="J38" s="16" t="s">
        <v>312</v>
      </c>
      <c r="K38" s="65" t="s">
        <v>152</v>
      </c>
      <c r="L38" s="65" t="s">
        <v>313</v>
      </c>
      <c r="M38" s="423"/>
      <c r="N38" s="425"/>
      <c r="O38" s="270"/>
      <c r="P38" s="269"/>
      <c r="Q38" s="270"/>
      <c r="R38" s="269"/>
      <c r="S38" s="270"/>
      <c r="T38" s="272"/>
    </row>
    <row r="39" spans="1:20" s="51" customFormat="1" ht="14.4" x14ac:dyDescent="0.25">
      <c r="A39" s="380"/>
      <c r="B39" s="224"/>
      <c r="C39" s="235"/>
      <c r="D39" s="441"/>
      <c r="E39" s="382"/>
      <c r="F39" s="378"/>
      <c r="G39" s="223"/>
      <c r="H39" s="223"/>
      <c r="I39" s="229"/>
      <c r="J39" s="16" t="s">
        <v>533</v>
      </c>
      <c r="K39" s="65" t="s">
        <v>152</v>
      </c>
      <c r="L39" s="65" t="s">
        <v>313</v>
      </c>
      <c r="M39" s="427"/>
      <c r="N39" s="426"/>
      <c r="O39" s="220"/>
      <c r="P39" s="218"/>
      <c r="Q39" s="220"/>
      <c r="R39" s="218"/>
      <c r="S39" s="220"/>
      <c r="T39" s="273"/>
    </row>
    <row r="40" spans="1:20" s="51" customFormat="1" ht="108" customHeight="1" x14ac:dyDescent="0.25">
      <c r="A40" s="380">
        <v>12</v>
      </c>
      <c r="B40" s="224" t="s">
        <v>561</v>
      </c>
      <c r="C40" s="234" t="s">
        <v>1178</v>
      </c>
      <c r="D40" s="338" t="s">
        <v>562</v>
      </c>
      <c r="E40" s="382" t="s">
        <v>565</v>
      </c>
      <c r="F40" s="378">
        <v>16</v>
      </c>
      <c r="G40" s="223">
        <v>42906</v>
      </c>
      <c r="H40" s="223">
        <v>43392</v>
      </c>
      <c r="I40" s="320" t="s">
        <v>615</v>
      </c>
      <c r="J40" s="16" t="s">
        <v>563</v>
      </c>
      <c r="K40" s="65" t="s">
        <v>128</v>
      </c>
      <c r="L40" s="65" t="s">
        <v>261</v>
      </c>
      <c r="M40" s="419">
        <v>119</v>
      </c>
      <c r="N40" s="424">
        <v>299325.65999999997</v>
      </c>
      <c r="O40" s="219">
        <v>254426.81</v>
      </c>
      <c r="P40" s="217">
        <v>0.85</v>
      </c>
      <c r="Q40" s="219">
        <v>38912.339999999997</v>
      </c>
      <c r="R40" s="217">
        <v>0.13</v>
      </c>
      <c r="S40" s="219">
        <v>5986.51</v>
      </c>
      <c r="T40" s="271">
        <v>0.02</v>
      </c>
    </row>
    <row r="41" spans="1:20" s="51" customFormat="1" ht="110.4" customHeight="1" x14ac:dyDescent="0.25">
      <c r="A41" s="380"/>
      <c r="B41" s="224"/>
      <c r="C41" s="235"/>
      <c r="D41" s="338"/>
      <c r="E41" s="382"/>
      <c r="F41" s="378"/>
      <c r="G41" s="223"/>
      <c r="H41" s="223"/>
      <c r="I41" s="348"/>
      <c r="J41" s="16" t="s">
        <v>564</v>
      </c>
      <c r="K41" s="65" t="s">
        <v>152</v>
      </c>
      <c r="L41" s="65" t="s">
        <v>199</v>
      </c>
      <c r="M41" s="427"/>
      <c r="N41" s="426"/>
      <c r="O41" s="220"/>
      <c r="P41" s="218"/>
      <c r="Q41" s="220"/>
      <c r="R41" s="218"/>
      <c r="S41" s="220"/>
      <c r="T41" s="273"/>
    </row>
    <row r="42" spans="1:20" s="51" customFormat="1" ht="73.95" customHeight="1" x14ac:dyDescent="0.25">
      <c r="A42" s="380">
        <v>13</v>
      </c>
      <c r="B42" s="224" t="s">
        <v>625</v>
      </c>
      <c r="C42" s="234" t="s">
        <v>1179</v>
      </c>
      <c r="D42" s="338" t="s">
        <v>626</v>
      </c>
      <c r="E42" s="382" t="s">
        <v>644</v>
      </c>
      <c r="F42" s="378">
        <v>24</v>
      </c>
      <c r="G42" s="223" t="s">
        <v>620</v>
      </c>
      <c r="H42" s="223" t="s">
        <v>621</v>
      </c>
      <c r="I42" s="223" t="s">
        <v>615</v>
      </c>
      <c r="J42" s="16" t="s">
        <v>627</v>
      </c>
      <c r="K42" s="65" t="s">
        <v>152</v>
      </c>
      <c r="L42" s="65" t="s">
        <v>313</v>
      </c>
      <c r="M42" s="419">
        <v>119</v>
      </c>
      <c r="N42" s="424">
        <v>427222.06</v>
      </c>
      <c r="O42" s="219">
        <v>363138.74</v>
      </c>
      <c r="P42" s="217">
        <v>0.85</v>
      </c>
      <c r="Q42" s="219">
        <v>55538.87</v>
      </c>
      <c r="R42" s="217">
        <v>0.13</v>
      </c>
      <c r="S42" s="219">
        <v>8544.4500000000007</v>
      </c>
      <c r="T42" s="271">
        <v>0.02</v>
      </c>
    </row>
    <row r="43" spans="1:20" s="51" customFormat="1" ht="73.95" customHeight="1" x14ac:dyDescent="0.25">
      <c r="A43" s="380"/>
      <c r="B43" s="224"/>
      <c r="C43" s="235"/>
      <c r="D43" s="338"/>
      <c r="E43" s="382"/>
      <c r="F43" s="378"/>
      <c r="G43" s="223"/>
      <c r="H43" s="223"/>
      <c r="I43" s="223"/>
      <c r="J43" s="16" t="s">
        <v>628</v>
      </c>
      <c r="K43" s="65" t="s">
        <v>128</v>
      </c>
      <c r="L43" s="65" t="s">
        <v>90</v>
      </c>
      <c r="M43" s="427"/>
      <c r="N43" s="426"/>
      <c r="O43" s="220"/>
      <c r="P43" s="218"/>
      <c r="Q43" s="220"/>
      <c r="R43" s="218"/>
      <c r="S43" s="220"/>
      <c r="T43" s="273"/>
    </row>
    <row r="44" spans="1:20" s="51" customFormat="1" ht="43.2" x14ac:dyDescent="0.25">
      <c r="A44" s="380">
        <v>14</v>
      </c>
      <c r="B44" s="224" t="s">
        <v>629</v>
      </c>
      <c r="C44" s="234" t="s">
        <v>1180</v>
      </c>
      <c r="D44" s="338" t="s">
        <v>631</v>
      </c>
      <c r="E44" s="382" t="s">
        <v>645</v>
      </c>
      <c r="F44" s="378">
        <v>24</v>
      </c>
      <c r="G44" s="223" t="s">
        <v>633</v>
      </c>
      <c r="H44" s="223" t="s">
        <v>634</v>
      </c>
      <c r="I44" s="223" t="s">
        <v>615</v>
      </c>
      <c r="J44" s="16" t="s">
        <v>635</v>
      </c>
      <c r="K44" s="65" t="s">
        <v>128</v>
      </c>
      <c r="L44" s="65" t="s">
        <v>90</v>
      </c>
      <c r="M44" s="419">
        <v>119</v>
      </c>
      <c r="N44" s="424">
        <v>735766.45</v>
      </c>
      <c r="O44" s="219">
        <v>625401.46</v>
      </c>
      <c r="P44" s="217">
        <v>0.85</v>
      </c>
      <c r="Q44" s="219">
        <v>95649.63</v>
      </c>
      <c r="R44" s="217">
        <v>0.13</v>
      </c>
      <c r="S44" s="219">
        <v>14715.36</v>
      </c>
      <c r="T44" s="271">
        <v>0.02</v>
      </c>
    </row>
    <row r="45" spans="1:20" s="51" customFormat="1" ht="14.4" x14ac:dyDescent="0.25">
      <c r="A45" s="380"/>
      <c r="B45" s="224"/>
      <c r="C45" s="238"/>
      <c r="D45" s="338"/>
      <c r="E45" s="382"/>
      <c r="F45" s="378"/>
      <c r="G45" s="223"/>
      <c r="H45" s="223"/>
      <c r="I45" s="223"/>
      <c r="J45" s="16" t="s">
        <v>641</v>
      </c>
      <c r="K45" s="65" t="s">
        <v>152</v>
      </c>
      <c r="L45" s="65" t="s">
        <v>160</v>
      </c>
      <c r="M45" s="423"/>
      <c r="N45" s="425"/>
      <c r="O45" s="270"/>
      <c r="P45" s="269"/>
      <c r="Q45" s="270"/>
      <c r="R45" s="269"/>
      <c r="S45" s="270"/>
      <c r="T45" s="272"/>
    </row>
    <row r="46" spans="1:20" s="51" customFormat="1" ht="14.4" x14ac:dyDescent="0.25">
      <c r="A46" s="380"/>
      <c r="B46" s="224"/>
      <c r="C46" s="238"/>
      <c r="D46" s="338"/>
      <c r="E46" s="382"/>
      <c r="F46" s="378"/>
      <c r="G46" s="223"/>
      <c r="H46" s="223"/>
      <c r="I46" s="223"/>
      <c r="J46" s="16" t="s">
        <v>642</v>
      </c>
      <c r="K46" s="65" t="s">
        <v>128</v>
      </c>
      <c r="L46" s="65" t="s">
        <v>162</v>
      </c>
      <c r="M46" s="423"/>
      <c r="N46" s="425"/>
      <c r="O46" s="270"/>
      <c r="P46" s="269"/>
      <c r="Q46" s="270"/>
      <c r="R46" s="269"/>
      <c r="S46" s="270"/>
      <c r="T46" s="272"/>
    </row>
    <row r="47" spans="1:20" s="51" customFormat="1" ht="43.2" x14ac:dyDescent="0.25">
      <c r="A47" s="380"/>
      <c r="B47" s="224"/>
      <c r="C47" s="235"/>
      <c r="D47" s="338"/>
      <c r="E47" s="382"/>
      <c r="F47" s="378"/>
      <c r="G47" s="223"/>
      <c r="H47" s="223"/>
      <c r="I47" s="223"/>
      <c r="J47" s="16" t="s">
        <v>636</v>
      </c>
      <c r="K47" s="65" t="s">
        <v>152</v>
      </c>
      <c r="L47" s="65" t="s">
        <v>112</v>
      </c>
      <c r="M47" s="427"/>
      <c r="N47" s="426"/>
      <c r="O47" s="220"/>
      <c r="P47" s="218"/>
      <c r="Q47" s="220"/>
      <c r="R47" s="218"/>
      <c r="S47" s="220"/>
      <c r="T47" s="273"/>
    </row>
    <row r="48" spans="1:20" s="51" customFormat="1" ht="57.6" x14ac:dyDescent="0.25">
      <c r="A48" s="380">
        <v>15</v>
      </c>
      <c r="B48" s="224" t="s">
        <v>630</v>
      </c>
      <c r="C48" s="234" t="s">
        <v>1181</v>
      </c>
      <c r="D48" s="338" t="s">
        <v>632</v>
      </c>
      <c r="E48" s="382" t="s">
        <v>646</v>
      </c>
      <c r="F48" s="378">
        <v>27</v>
      </c>
      <c r="G48" s="223" t="s">
        <v>633</v>
      </c>
      <c r="H48" s="223">
        <v>43791</v>
      </c>
      <c r="I48" s="223" t="s">
        <v>615</v>
      </c>
      <c r="J48" s="16" t="s">
        <v>637</v>
      </c>
      <c r="K48" s="65" t="s">
        <v>128</v>
      </c>
      <c r="L48" s="65" t="s">
        <v>90</v>
      </c>
      <c r="M48" s="419">
        <v>119</v>
      </c>
      <c r="N48" s="424">
        <v>671561.63</v>
      </c>
      <c r="O48" s="219">
        <v>570827.37</v>
      </c>
      <c r="P48" s="217">
        <v>0.85</v>
      </c>
      <c r="Q48" s="219">
        <v>87303</v>
      </c>
      <c r="R48" s="217">
        <v>0.13</v>
      </c>
      <c r="S48" s="219">
        <v>13431.26</v>
      </c>
      <c r="T48" s="271">
        <v>0.02</v>
      </c>
    </row>
    <row r="49" spans="1:22" s="51" customFormat="1" ht="43.2" x14ac:dyDescent="0.25">
      <c r="A49" s="380"/>
      <c r="B49" s="224"/>
      <c r="C49" s="238"/>
      <c r="D49" s="338"/>
      <c r="E49" s="382"/>
      <c r="F49" s="378"/>
      <c r="G49" s="223"/>
      <c r="H49" s="223"/>
      <c r="I49" s="223"/>
      <c r="J49" s="16" t="s">
        <v>638</v>
      </c>
      <c r="K49" s="65" t="s">
        <v>128</v>
      </c>
      <c r="L49" s="65" t="s">
        <v>67</v>
      </c>
      <c r="M49" s="423"/>
      <c r="N49" s="425"/>
      <c r="O49" s="270"/>
      <c r="P49" s="269"/>
      <c r="Q49" s="270"/>
      <c r="R49" s="269"/>
      <c r="S49" s="270"/>
      <c r="T49" s="272"/>
    </row>
    <row r="50" spans="1:22" s="51" customFormat="1" ht="57.6" x14ac:dyDescent="0.25">
      <c r="A50" s="380"/>
      <c r="B50" s="224"/>
      <c r="C50" s="238"/>
      <c r="D50" s="338"/>
      <c r="E50" s="382"/>
      <c r="F50" s="378"/>
      <c r="G50" s="223"/>
      <c r="H50" s="223"/>
      <c r="I50" s="223"/>
      <c r="J50" s="16" t="s">
        <v>639</v>
      </c>
      <c r="K50" s="65" t="s">
        <v>128</v>
      </c>
      <c r="L50" s="65" t="s">
        <v>285</v>
      </c>
      <c r="M50" s="423"/>
      <c r="N50" s="425"/>
      <c r="O50" s="270"/>
      <c r="P50" s="269"/>
      <c r="Q50" s="270"/>
      <c r="R50" s="269"/>
      <c r="S50" s="270"/>
      <c r="T50" s="272"/>
    </row>
    <row r="51" spans="1:22" s="51" customFormat="1" ht="28.8" x14ac:dyDescent="0.25">
      <c r="A51" s="380"/>
      <c r="B51" s="224"/>
      <c r="C51" s="235"/>
      <c r="D51" s="338"/>
      <c r="E51" s="382"/>
      <c r="F51" s="378"/>
      <c r="G51" s="223"/>
      <c r="H51" s="223"/>
      <c r="I51" s="223"/>
      <c r="J51" s="16" t="s">
        <v>640</v>
      </c>
      <c r="K51" s="65" t="s">
        <v>152</v>
      </c>
      <c r="L51" s="65" t="s">
        <v>160</v>
      </c>
      <c r="M51" s="427"/>
      <c r="N51" s="426"/>
      <c r="O51" s="220"/>
      <c r="P51" s="218"/>
      <c r="Q51" s="220"/>
      <c r="R51" s="218"/>
      <c r="S51" s="220"/>
      <c r="T51" s="273"/>
    </row>
    <row r="52" spans="1:22" s="51" customFormat="1" ht="14.4" x14ac:dyDescent="0.25">
      <c r="A52" s="286">
        <v>16</v>
      </c>
      <c r="B52" s="234" t="s">
        <v>654</v>
      </c>
      <c r="C52" s="234" t="s">
        <v>1182</v>
      </c>
      <c r="D52" s="219" t="s">
        <v>655</v>
      </c>
      <c r="E52" s="415" t="s">
        <v>662</v>
      </c>
      <c r="F52" s="375" t="s">
        <v>1270</v>
      </c>
      <c r="G52" s="228" t="s">
        <v>656</v>
      </c>
      <c r="H52" s="228">
        <v>44196</v>
      </c>
      <c r="I52" s="228" t="s">
        <v>616</v>
      </c>
      <c r="J52" s="16" t="s">
        <v>658</v>
      </c>
      <c r="K52" s="65" t="s">
        <v>152</v>
      </c>
      <c r="L52" s="65" t="s">
        <v>602</v>
      </c>
      <c r="M52" s="419">
        <v>120</v>
      </c>
      <c r="N52" s="424">
        <v>1383306.04</v>
      </c>
      <c r="O52" s="219">
        <v>1175810.1100000001</v>
      </c>
      <c r="P52" s="217">
        <v>0.85</v>
      </c>
      <c r="Q52" s="219">
        <v>179829.78</v>
      </c>
      <c r="R52" s="217">
        <v>0.13</v>
      </c>
      <c r="S52" s="219">
        <v>27666.15</v>
      </c>
      <c r="T52" s="271">
        <v>0.02</v>
      </c>
    </row>
    <row r="53" spans="1:22" s="51" customFormat="1" ht="28.8" x14ac:dyDescent="0.25">
      <c r="A53" s="302"/>
      <c r="B53" s="238"/>
      <c r="C53" s="238"/>
      <c r="D53" s="270"/>
      <c r="E53" s="428"/>
      <c r="F53" s="383"/>
      <c r="G53" s="247"/>
      <c r="H53" s="247"/>
      <c r="I53" s="247"/>
      <c r="J53" s="16" t="s">
        <v>659</v>
      </c>
      <c r="K53" s="65" t="s">
        <v>128</v>
      </c>
      <c r="L53" s="65" t="s">
        <v>103</v>
      </c>
      <c r="M53" s="423"/>
      <c r="N53" s="425"/>
      <c r="O53" s="270"/>
      <c r="P53" s="269"/>
      <c r="Q53" s="270"/>
      <c r="R53" s="269"/>
      <c r="S53" s="270"/>
      <c r="T53" s="272"/>
    </row>
    <row r="54" spans="1:22" s="51" customFormat="1" ht="14.4" x14ac:dyDescent="0.25">
      <c r="A54" s="302"/>
      <c r="B54" s="238"/>
      <c r="C54" s="238"/>
      <c r="D54" s="270"/>
      <c r="E54" s="428"/>
      <c r="F54" s="383"/>
      <c r="G54" s="247"/>
      <c r="H54" s="247"/>
      <c r="I54" s="247"/>
      <c r="J54" s="16" t="s">
        <v>660</v>
      </c>
      <c r="K54" s="65" t="s">
        <v>128</v>
      </c>
      <c r="L54" s="65" t="s">
        <v>103</v>
      </c>
      <c r="M54" s="423"/>
      <c r="N54" s="425"/>
      <c r="O54" s="270"/>
      <c r="P54" s="269"/>
      <c r="Q54" s="270"/>
      <c r="R54" s="269"/>
      <c r="S54" s="270"/>
      <c r="T54" s="272"/>
    </row>
    <row r="55" spans="1:22" s="51" customFormat="1" ht="28.8" x14ac:dyDescent="0.25">
      <c r="A55" s="302"/>
      <c r="B55" s="238"/>
      <c r="C55" s="238"/>
      <c r="D55" s="270"/>
      <c r="E55" s="428"/>
      <c r="F55" s="383"/>
      <c r="G55" s="247"/>
      <c r="H55" s="247"/>
      <c r="I55" s="247"/>
      <c r="J55" s="16" t="s">
        <v>661</v>
      </c>
      <c r="K55" s="65" t="s">
        <v>128</v>
      </c>
      <c r="L55" s="65" t="s">
        <v>103</v>
      </c>
      <c r="M55" s="423"/>
      <c r="N55" s="425"/>
      <c r="O55" s="270"/>
      <c r="P55" s="269"/>
      <c r="Q55" s="270"/>
      <c r="R55" s="269"/>
      <c r="S55" s="270"/>
      <c r="T55" s="272"/>
    </row>
    <row r="56" spans="1:22" s="51" customFormat="1" ht="43.2" x14ac:dyDescent="0.25">
      <c r="A56" s="302"/>
      <c r="B56" s="238"/>
      <c r="C56" s="238"/>
      <c r="D56" s="270"/>
      <c r="E56" s="428"/>
      <c r="F56" s="383"/>
      <c r="G56" s="247"/>
      <c r="H56" s="247"/>
      <c r="I56" s="247"/>
      <c r="J56" s="188" t="s">
        <v>431</v>
      </c>
      <c r="K56" s="186" t="s">
        <v>152</v>
      </c>
      <c r="L56" s="186" t="s">
        <v>164</v>
      </c>
      <c r="M56" s="423"/>
      <c r="N56" s="425"/>
      <c r="O56" s="270"/>
      <c r="P56" s="269"/>
      <c r="Q56" s="270"/>
      <c r="R56" s="269"/>
      <c r="S56" s="270"/>
      <c r="T56" s="272"/>
    </row>
    <row r="57" spans="1:22" s="51" customFormat="1" ht="61.2" customHeight="1" x14ac:dyDescent="0.25">
      <c r="A57" s="224">
        <v>17</v>
      </c>
      <c r="B57" s="224" t="s">
        <v>1196</v>
      </c>
      <c r="C57" s="224" t="s">
        <v>1197</v>
      </c>
      <c r="D57" s="338" t="s">
        <v>1198</v>
      </c>
      <c r="E57" s="382" t="s">
        <v>1201</v>
      </c>
      <c r="F57" s="378">
        <v>24</v>
      </c>
      <c r="G57" s="223" t="s">
        <v>1199</v>
      </c>
      <c r="H57" s="223" t="s">
        <v>1200</v>
      </c>
      <c r="I57" s="223" t="s">
        <v>616</v>
      </c>
      <c r="J57" s="16" t="s">
        <v>260</v>
      </c>
      <c r="K57" s="187" t="s">
        <v>152</v>
      </c>
      <c r="L57" s="187" t="s">
        <v>112</v>
      </c>
      <c r="M57" s="419">
        <v>119</v>
      </c>
      <c r="N57" s="370">
        <v>1081938.54</v>
      </c>
      <c r="O57" s="219">
        <v>919647.75</v>
      </c>
      <c r="P57" s="217">
        <v>0.85</v>
      </c>
      <c r="Q57" s="219">
        <v>140641.21</v>
      </c>
      <c r="R57" s="217">
        <v>0.13</v>
      </c>
      <c r="S57" s="219">
        <v>21649.58</v>
      </c>
      <c r="T57" s="217">
        <v>0.02</v>
      </c>
    </row>
    <row r="58" spans="1:22" s="51" customFormat="1" ht="58.2" customHeight="1" x14ac:dyDescent="0.25">
      <c r="A58" s="224"/>
      <c r="B58" s="224"/>
      <c r="C58" s="224"/>
      <c r="D58" s="338"/>
      <c r="E58" s="382"/>
      <c r="F58" s="378"/>
      <c r="G58" s="223"/>
      <c r="H58" s="223"/>
      <c r="I58" s="223"/>
      <c r="J58" s="16" t="s">
        <v>259</v>
      </c>
      <c r="K58" s="187" t="s">
        <v>128</v>
      </c>
      <c r="L58" s="187" t="s">
        <v>261</v>
      </c>
      <c r="M58" s="427"/>
      <c r="N58" s="372"/>
      <c r="O58" s="220"/>
      <c r="P58" s="218"/>
      <c r="Q58" s="220"/>
      <c r="R58" s="218"/>
      <c r="S58" s="220"/>
      <c r="T58" s="218"/>
    </row>
    <row r="59" spans="1:22" s="199" customFormat="1" ht="73.95" customHeight="1" x14ac:dyDescent="0.25">
      <c r="A59" s="234">
        <v>18</v>
      </c>
      <c r="B59" s="234" t="s">
        <v>1227</v>
      </c>
      <c r="C59" s="234" t="s">
        <v>1228</v>
      </c>
      <c r="D59" s="458" t="s">
        <v>1229</v>
      </c>
      <c r="E59" s="415" t="s">
        <v>1230</v>
      </c>
      <c r="F59" s="375">
        <v>24</v>
      </c>
      <c r="G59" s="228" t="s">
        <v>1231</v>
      </c>
      <c r="H59" s="228" t="s">
        <v>1232</v>
      </c>
      <c r="I59" s="228" t="s">
        <v>616</v>
      </c>
      <c r="J59" s="214" t="s">
        <v>1233</v>
      </c>
      <c r="K59" s="198" t="s">
        <v>152</v>
      </c>
      <c r="L59" s="198" t="s">
        <v>126</v>
      </c>
      <c r="M59" s="419">
        <v>119</v>
      </c>
      <c r="N59" s="456">
        <v>1450529.96</v>
      </c>
      <c r="O59" s="219">
        <v>1232950.46</v>
      </c>
      <c r="P59" s="217">
        <v>0.85</v>
      </c>
      <c r="Q59" s="219">
        <v>188554.4</v>
      </c>
      <c r="R59" s="217">
        <v>0.13</v>
      </c>
      <c r="S59" s="219">
        <v>29025.1</v>
      </c>
      <c r="T59" s="217">
        <v>0.02</v>
      </c>
    </row>
    <row r="60" spans="1:22" s="199" customFormat="1" ht="74.400000000000006" customHeight="1" x14ac:dyDescent="0.25">
      <c r="A60" s="235"/>
      <c r="B60" s="235"/>
      <c r="C60" s="235"/>
      <c r="D60" s="459"/>
      <c r="E60" s="429"/>
      <c r="F60" s="376"/>
      <c r="G60" s="229"/>
      <c r="H60" s="229"/>
      <c r="I60" s="229"/>
      <c r="J60" s="214" t="s">
        <v>1234</v>
      </c>
      <c r="K60" s="198" t="s">
        <v>128</v>
      </c>
      <c r="L60" s="198" t="s">
        <v>67</v>
      </c>
      <c r="M60" s="427"/>
      <c r="N60" s="457"/>
      <c r="O60" s="220"/>
      <c r="P60" s="218"/>
      <c r="Q60" s="220"/>
      <c r="R60" s="218"/>
      <c r="S60" s="220"/>
      <c r="T60" s="218"/>
    </row>
    <row r="61" spans="1:22" s="199" customFormat="1" ht="49.2" customHeight="1" x14ac:dyDescent="0.25">
      <c r="A61" s="234">
        <v>19</v>
      </c>
      <c r="B61" s="234" t="s">
        <v>1286</v>
      </c>
      <c r="C61" s="234" t="s">
        <v>1287</v>
      </c>
      <c r="D61" s="458" t="s">
        <v>1288</v>
      </c>
      <c r="E61" s="415" t="s">
        <v>1290</v>
      </c>
      <c r="F61" s="375">
        <v>24</v>
      </c>
      <c r="G61" s="228">
        <v>44131</v>
      </c>
      <c r="H61" s="228">
        <v>44860</v>
      </c>
      <c r="I61" s="228" t="s">
        <v>616</v>
      </c>
      <c r="J61" s="216" t="s">
        <v>282</v>
      </c>
      <c r="K61" s="215" t="s">
        <v>128</v>
      </c>
      <c r="L61" s="215" t="s">
        <v>285</v>
      </c>
      <c r="M61" s="419">
        <v>119</v>
      </c>
      <c r="N61" s="456">
        <v>811253.08</v>
      </c>
      <c r="O61" s="219">
        <v>689565.11</v>
      </c>
      <c r="P61" s="217">
        <v>0.85</v>
      </c>
      <c r="Q61" s="219">
        <v>105454.81</v>
      </c>
      <c r="R61" s="217">
        <v>0.13</v>
      </c>
      <c r="S61" s="219">
        <v>16233.16</v>
      </c>
      <c r="T61" s="328">
        <v>0.02</v>
      </c>
    </row>
    <row r="62" spans="1:22" s="199" customFormat="1" ht="43.2" customHeight="1" x14ac:dyDescent="0.25">
      <c r="A62" s="235"/>
      <c r="B62" s="235"/>
      <c r="C62" s="235"/>
      <c r="D62" s="459"/>
      <c r="E62" s="429"/>
      <c r="F62" s="376"/>
      <c r="G62" s="229"/>
      <c r="H62" s="229"/>
      <c r="I62" s="229"/>
      <c r="J62" s="216" t="s">
        <v>1289</v>
      </c>
      <c r="K62" s="215" t="s">
        <v>152</v>
      </c>
      <c r="L62" s="215" t="s">
        <v>381</v>
      </c>
      <c r="M62" s="427"/>
      <c r="N62" s="457"/>
      <c r="O62" s="220"/>
      <c r="P62" s="218"/>
      <c r="Q62" s="220"/>
      <c r="R62" s="218"/>
      <c r="S62" s="220"/>
      <c r="T62" s="330"/>
    </row>
    <row r="63" spans="1:22" ht="42" customHeight="1" x14ac:dyDescent="0.25">
      <c r="A63" s="390" t="s">
        <v>351</v>
      </c>
      <c r="B63" s="391"/>
      <c r="C63" s="391"/>
      <c r="D63" s="391"/>
      <c r="E63" s="391"/>
      <c r="F63" s="391"/>
      <c r="G63" s="391"/>
      <c r="H63" s="391"/>
      <c r="I63" s="391"/>
      <c r="J63" s="391"/>
      <c r="K63" s="391"/>
      <c r="L63" s="392"/>
      <c r="M63" s="49"/>
      <c r="N63" s="50">
        <f>SUM(N8:N62)</f>
        <v>15618038.770000001</v>
      </c>
      <c r="O63" s="50">
        <f t="shared" ref="O63:S63" si="0">SUM(O8:O62)</f>
        <v>13275332.839999996</v>
      </c>
      <c r="P63" s="50"/>
      <c r="Q63" s="50">
        <f t="shared" si="0"/>
        <v>2030307.2500000002</v>
      </c>
      <c r="R63" s="50"/>
      <c r="S63" s="50">
        <f t="shared" si="0"/>
        <v>312398.67999999993</v>
      </c>
      <c r="T63" s="189"/>
    </row>
    <row r="64" spans="1:22" ht="21" customHeight="1" thickBot="1" x14ac:dyDescent="0.35">
      <c r="A64" s="341" t="s">
        <v>352</v>
      </c>
      <c r="B64" s="342"/>
      <c r="C64" s="342"/>
      <c r="D64" s="342"/>
      <c r="E64" s="342"/>
      <c r="F64" s="342"/>
      <c r="G64" s="342"/>
      <c r="H64" s="342"/>
      <c r="I64" s="342"/>
      <c r="J64" s="342"/>
      <c r="K64" s="342"/>
      <c r="L64" s="343"/>
      <c r="M64" s="29"/>
      <c r="N64" s="39">
        <f>N63</f>
        <v>15618038.770000001</v>
      </c>
      <c r="O64" s="39">
        <f>O63</f>
        <v>13275332.839999996</v>
      </c>
      <c r="P64" s="40"/>
      <c r="Q64" s="39">
        <f>Q63</f>
        <v>2030307.2500000002</v>
      </c>
      <c r="R64" s="40"/>
      <c r="S64" s="39">
        <f>S63</f>
        <v>312398.67999999993</v>
      </c>
      <c r="T64" s="31"/>
      <c r="U64" s="24"/>
      <c r="V64" s="24"/>
    </row>
    <row r="65" spans="1:20" x14ac:dyDescent="0.25">
      <c r="N65" s="24"/>
      <c r="O65" s="24">
        <f>'PA 1'!N57+'PA 2'!N189+'PA 3'!N88+'PA 4'!N106+'PA 5'!N64</f>
        <v>275025271.02470589</v>
      </c>
    </row>
    <row r="66" spans="1:20" ht="13.2" customHeight="1" x14ac:dyDescent="0.25">
      <c r="A66" s="267" t="s">
        <v>1291</v>
      </c>
      <c r="B66" s="268"/>
      <c r="C66" s="268"/>
      <c r="D66" s="268"/>
      <c r="E66" s="268"/>
      <c r="F66" s="268"/>
      <c r="G66" s="268"/>
      <c r="H66" s="268"/>
      <c r="I66" s="268"/>
      <c r="J66" s="268"/>
      <c r="K66" s="268"/>
      <c r="L66" s="268"/>
      <c r="M66" s="268"/>
      <c r="N66" s="268"/>
      <c r="O66" s="268"/>
      <c r="P66" s="268"/>
      <c r="Q66" s="268"/>
      <c r="R66" s="268"/>
      <c r="S66" s="268"/>
      <c r="T66" s="268"/>
    </row>
    <row r="67" spans="1:20" ht="13.2" customHeight="1" x14ac:dyDescent="0.25">
      <c r="A67" s="268"/>
      <c r="B67" s="268"/>
      <c r="C67" s="268"/>
      <c r="D67" s="268"/>
      <c r="E67" s="268"/>
      <c r="F67" s="268"/>
      <c r="G67" s="268"/>
      <c r="H67" s="268"/>
      <c r="I67" s="268"/>
      <c r="J67" s="268"/>
      <c r="K67" s="268"/>
      <c r="L67" s="268"/>
      <c r="M67" s="268"/>
      <c r="N67" s="268"/>
      <c r="O67" s="268"/>
      <c r="P67" s="268"/>
      <c r="Q67" s="268"/>
      <c r="R67" s="268"/>
      <c r="S67" s="268"/>
      <c r="T67" s="268"/>
    </row>
    <row r="73" spans="1:20" x14ac:dyDescent="0.25">
      <c r="T73" s="24"/>
    </row>
    <row r="80" spans="1:20" x14ac:dyDescent="0.25">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A32:A34"/>
    <mergeCell ref="H35:H39"/>
    <mergeCell ref="G35:G39"/>
    <mergeCell ref="F35:F39"/>
    <mergeCell ref="E35:E39"/>
    <mergeCell ref="D35:D39"/>
    <mergeCell ref="B35:B39"/>
    <mergeCell ref="A35:A39"/>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T13:T14"/>
    <mergeCell ref="T11:T12"/>
    <mergeCell ref="S13:S14"/>
    <mergeCell ref="S11:S12"/>
    <mergeCell ref="R13:R14"/>
    <mergeCell ref="R11:R12"/>
    <mergeCell ref="B11:B12"/>
    <mergeCell ref="M11:M12"/>
    <mergeCell ref="Q13:Q14"/>
    <mergeCell ref="Q11:Q12"/>
    <mergeCell ref="P13:P14"/>
    <mergeCell ref="P11:P12"/>
    <mergeCell ref="N13:N14"/>
    <mergeCell ref="O13:O14"/>
    <mergeCell ref="O11:O12"/>
    <mergeCell ref="N11:N12"/>
    <mergeCell ref="M13:M14"/>
    <mergeCell ref="I11:I12"/>
    <mergeCell ref="I13:I14"/>
    <mergeCell ref="C11:C12"/>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S8:S10"/>
    <mergeCell ref="T8:T10"/>
    <mergeCell ref="I8:I10"/>
    <mergeCell ref="C8:C10"/>
    <mergeCell ref="B32:B34"/>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N21:N22"/>
    <mergeCell ref="M21:M22"/>
    <mergeCell ref="Q21:Q22"/>
    <mergeCell ref="P21:P22"/>
    <mergeCell ref="O21:O22"/>
    <mergeCell ref="T21:T22"/>
    <mergeCell ref="S21:S22"/>
    <mergeCell ref="A63:L63"/>
    <mergeCell ref="A64:L64"/>
    <mergeCell ref="R21:R22"/>
    <mergeCell ref="D21:D22"/>
    <mergeCell ref="B21:B22"/>
    <mergeCell ref="H21:H22"/>
    <mergeCell ref="G21:G22"/>
    <mergeCell ref="F21:F22"/>
    <mergeCell ref="E21:E22"/>
    <mergeCell ref="A21:A22"/>
    <mergeCell ref="B23:B26"/>
    <mergeCell ref="A23:A26"/>
    <mergeCell ref="T23:T26"/>
    <mergeCell ref="S23:S26"/>
    <mergeCell ref="R23:R26"/>
    <mergeCell ref="Q23:Q26"/>
    <mergeCell ref="P23:P26"/>
    <mergeCell ref="T17:T20"/>
    <mergeCell ref="S17:S20"/>
    <mergeCell ref="R17:R20"/>
    <mergeCell ref="Q17:Q20"/>
    <mergeCell ref="P17:P20"/>
    <mergeCell ref="O17:O20"/>
    <mergeCell ref="N17:N20"/>
    <mergeCell ref="M17:M20"/>
    <mergeCell ref="H17:H20"/>
    <mergeCell ref="T27:T28"/>
    <mergeCell ref="S27:S28"/>
    <mergeCell ref="R27:R28"/>
    <mergeCell ref="Q27:Q28"/>
    <mergeCell ref="P27:P28"/>
    <mergeCell ref="O27:O28"/>
    <mergeCell ref="N27:N28"/>
    <mergeCell ref="M27:M28"/>
    <mergeCell ref="O23:O26"/>
    <mergeCell ref="N23:N26"/>
    <mergeCell ref="M23:M26"/>
    <mergeCell ref="G27:G28"/>
    <mergeCell ref="F27:F28"/>
    <mergeCell ref="E27:E28"/>
    <mergeCell ref="D27:D28"/>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C48:C51"/>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topLeftCell="A12" zoomScaleNormal="100" zoomScaleSheetLayoutView="100" zoomScalePageLayoutView="82" workbookViewId="0">
      <selection activeCell="B13" sqref="B13"/>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64" t="s">
        <v>0</v>
      </c>
      <c r="B1" s="288" t="s">
        <v>1</v>
      </c>
      <c r="C1" s="288" t="s">
        <v>2</v>
      </c>
      <c r="D1" s="288" t="s">
        <v>3</v>
      </c>
      <c r="E1" s="288" t="s">
        <v>4</v>
      </c>
      <c r="F1" s="288" t="s">
        <v>5</v>
      </c>
      <c r="G1" s="288" t="s">
        <v>6</v>
      </c>
      <c r="H1" s="288" t="s">
        <v>613</v>
      </c>
      <c r="I1" s="288" t="s">
        <v>231</v>
      </c>
      <c r="J1" s="288" t="s">
        <v>8</v>
      </c>
      <c r="K1" s="288" t="s">
        <v>9</v>
      </c>
      <c r="L1" s="288" t="s">
        <v>10</v>
      </c>
      <c r="M1" s="292" t="s">
        <v>11</v>
      </c>
      <c r="N1" s="293"/>
      <c r="O1" s="293"/>
      <c r="P1" s="293"/>
      <c r="Q1" s="463"/>
    </row>
    <row r="2" spans="1:17" ht="53.4" customHeight="1" x14ac:dyDescent="0.25">
      <c r="A2" s="465"/>
      <c r="B2" s="289"/>
      <c r="C2" s="289"/>
      <c r="D2" s="289"/>
      <c r="E2" s="289"/>
      <c r="F2" s="289"/>
      <c r="G2" s="289"/>
      <c r="H2" s="289"/>
      <c r="I2" s="289"/>
      <c r="J2" s="289"/>
      <c r="K2" s="289"/>
      <c r="L2" s="289"/>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614</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657</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82" t="s">
        <v>232</v>
      </c>
      <c r="B6" s="283"/>
      <c r="C6" s="283"/>
      <c r="D6" s="283"/>
      <c r="E6" s="283"/>
      <c r="F6" s="283"/>
      <c r="G6" s="283"/>
      <c r="H6" s="283"/>
      <c r="I6" s="283"/>
      <c r="J6" s="283"/>
      <c r="K6" s="283"/>
      <c r="L6" s="283"/>
      <c r="M6" s="283"/>
      <c r="N6" s="283"/>
      <c r="O6" s="283"/>
      <c r="P6" s="283"/>
      <c r="Q6" s="284"/>
    </row>
    <row r="7" spans="1:17" ht="106.2" customHeight="1" x14ac:dyDescent="0.25">
      <c r="A7" s="92">
        <v>1</v>
      </c>
      <c r="B7" s="65" t="s">
        <v>682</v>
      </c>
      <c r="C7" s="33" t="s">
        <v>264</v>
      </c>
      <c r="D7" s="33" t="s">
        <v>234</v>
      </c>
      <c r="E7" s="65">
        <v>12</v>
      </c>
      <c r="F7" s="68">
        <v>42005</v>
      </c>
      <c r="G7" s="34" t="s">
        <v>235</v>
      </c>
      <c r="H7" s="34" t="s">
        <v>615</v>
      </c>
      <c r="I7" s="65" t="s">
        <v>271</v>
      </c>
      <c r="J7" s="65" t="s">
        <v>128</v>
      </c>
      <c r="K7" s="65" t="s">
        <v>103</v>
      </c>
      <c r="L7" s="221" t="s">
        <v>236</v>
      </c>
      <c r="M7" s="79">
        <v>260000</v>
      </c>
      <c r="N7" s="79">
        <v>169000</v>
      </c>
      <c r="O7" s="80">
        <v>0.65</v>
      </c>
      <c r="P7" s="35">
        <v>91000</v>
      </c>
      <c r="Q7" s="93">
        <v>0.35</v>
      </c>
    </row>
    <row r="8" spans="1:17" ht="108.6" customHeight="1" x14ac:dyDescent="0.25">
      <c r="A8" s="92">
        <v>2</v>
      </c>
      <c r="B8" s="65" t="s">
        <v>681</v>
      </c>
      <c r="C8" s="33" t="s">
        <v>266</v>
      </c>
      <c r="D8" s="33" t="s">
        <v>237</v>
      </c>
      <c r="E8" s="65">
        <v>12</v>
      </c>
      <c r="F8" s="68">
        <v>42005</v>
      </c>
      <c r="G8" s="34" t="s">
        <v>235</v>
      </c>
      <c r="H8" s="34" t="s">
        <v>615</v>
      </c>
      <c r="I8" s="65" t="s">
        <v>270</v>
      </c>
      <c r="J8" s="65" t="s">
        <v>128</v>
      </c>
      <c r="K8" s="65" t="s">
        <v>103</v>
      </c>
      <c r="L8" s="274"/>
      <c r="M8" s="79">
        <v>9100</v>
      </c>
      <c r="N8" s="79">
        <f>M8*0.65</f>
        <v>5915</v>
      </c>
      <c r="O8" s="80">
        <v>0.65</v>
      </c>
      <c r="P8" s="79">
        <f>M8*0.35</f>
        <v>3185</v>
      </c>
      <c r="Q8" s="93">
        <v>0.35</v>
      </c>
    </row>
    <row r="9" spans="1:17" ht="60" customHeight="1" x14ac:dyDescent="0.25">
      <c r="A9" s="92">
        <v>3</v>
      </c>
      <c r="B9" s="65" t="s">
        <v>233</v>
      </c>
      <c r="C9" s="33" t="s">
        <v>238</v>
      </c>
      <c r="D9" s="33" t="s">
        <v>239</v>
      </c>
      <c r="E9" s="65">
        <v>18</v>
      </c>
      <c r="F9" s="68">
        <v>42005</v>
      </c>
      <c r="G9" s="65" t="s">
        <v>240</v>
      </c>
      <c r="H9" s="34" t="s">
        <v>615</v>
      </c>
      <c r="I9" s="65" t="s">
        <v>241</v>
      </c>
      <c r="J9" s="65" t="s">
        <v>128</v>
      </c>
      <c r="K9" s="65" t="s">
        <v>242</v>
      </c>
      <c r="L9" s="274"/>
      <c r="M9" s="79">
        <v>50000</v>
      </c>
      <c r="N9" s="79">
        <f>M9*0.65</f>
        <v>32500</v>
      </c>
      <c r="O9" s="80">
        <v>0.65</v>
      </c>
      <c r="P9" s="79">
        <f>M9*0.35</f>
        <v>17500</v>
      </c>
      <c r="Q9" s="93">
        <v>0.35</v>
      </c>
    </row>
    <row r="10" spans="1:17" ht="60.6" customHeight="1" x14ac:dyDescent="0.25">
      <c r="A10" s="92">
        <v>4</v>
      </c>
      <c r="B10" s="65" t="s">
        <v>683</v>
      </c>
      <c r="C10" s="33" t="s">
        <v>243</v>
      </c>
      <c r="D10" s="33" t="s">
        <v>239</v>
      </c>
      <c r="E10" s="65">
        <v>18</v>
      </c>
      <c r="F10" s="68">
        <v>42370</v>
      </c>
      <c r="G10" s="65" t="s">
        <v>244</v>
      </c>
      <c r="H10" s="34" t="s">
        <v>615</v>
      </c>
      <c r="I10" s="65" t="s">
        <v>241</v>
      </c>
      <c r="J10" s="65" t="s">
        <v>128</v>
      </c>
      <c r="K10" s="65" t="s">
        <v>242</v>
      </c>
      <c r="L10" s="274"/>
      <c r="M10" s="79">
        <v>1099025</v>
      </c>
      <c r="N10" s="79">
        <f>M10*0.65</f>
        <v>714366.25</v>
      </c>
      <c r="O10" s="80">
        <v>0.65</v>
      </c>
      <c r="P10" s="79">
        <f>M10*0.35</f>
        <v>384658.75</v>
      </c>
      <c r="Q10" s="93">
        <v>0.35</v>
      </c>
    </row>
    <row r="11" spans="1:17" ht="111.6" customHeight="1" x14ac:dyDescent="0.25">
      <c r="A11" s="92">
        <v>5</v>
      </c>
      <c r="B11" s="65" t="s">
        <v>684</v>
      </c>
      <c r="C11" s="33" t="s">
        <v>263</v>
      </c>
      <c r="D11" s="33" t="s">
        <v>234</v>
      </c>
      <c r="E11" s="65">
        <v>12</v>
      </c>
      <c r="F11" s="68">
        <v>42370</v>
      </c>
      <c r="G11" s="65" t="s">
        <v>245</v>
      </c>
      <c r="H11" s="34" t="s">
        <v>615</v>
      </c>
      <c r="I11" s="65" t="s">
        <v>271</v>
      </c>
      <c r="J11" s="65" t="s">
        <v>128</v>
      </c>
      <c r="K11" s="65" t="s">
        <v>103</v>
      </c>
      <c r="L11" s="274"/>
      <c r="M11" s="79">
        <f>[1]AT!$H$9</f>
        <v>1548800</v>
      </c>
      <c r="N11" s="79">
        <f>M11*O11</f>
        <v>1006720</v>
      </c>
      <c r="O11" s="80">
        <v>0.65</v>
      </c>
      <c r="P11" s="79">
        <f>M11*Q11</f>
        <v>542080</v>
      </c>
      <c r="Q11" s="93">
        <v>0.35</v>
      </c>
    </row>
    <row r="12" spans="1:17" ht="115.2" customHeight="1" x14ac:dyDescent="0.25">
      <c r="A12" s="92">
        <v>6</v>
      </c>
      <c r="B12" s="65" t="s">
        <v>685</v>
      </c>
      <c r="C12" s="16" t="s">
        <v>267</v>
      </c>
      <c r="D12" s="33" t="s">
        <v>237</v>
      </c>
      <c r="E12" s="65">
        <v>12</v>
      </c>
      <c r="F12" s="68">
        <v>42370</v>
      </c>
      <c r="G12" s="65" t="s">
        <v>245</v>
      </c>
      <c r="H12" s="34" t="s">
        <v>615</v>
      </c>
      <c r="I12" s="65" t="s">
        <v>270</v>
      </c>
      <c r="J12" s="65" t="s">
        <v>128</v>
      </c>
      <c r="K12" s="65" t="s">
        <v>103</v>
      </c>
      <c r="L12" s="274"/>
      <c r="M12" s="79">
        <f>[1]AT!$H$10</f>
        <v>374608</v>
      </c>
      <c r="N12" s="79">
        <f>M12*O12</f>
        <v>243495.2</v>
      </c>
      <c r="O12" s="80">
        <v>0.65</v>
      </c>
      <c r="P12" s="79">
        <f>M12*Q12</f>
        <v>131112.79999999999</v>
      </c>
      <c r="Q12" s="93">
        <v>0.35</v>
      </c>
    </row>
    <row r="13" spans="1:17" ht="108.6" customHeight="1" x14ac:dyDescent="0.25">
      <c r="A13" s="92">
        <v>7</v>
      </c>
      <c r="B13" s="65" t="s">
        <v>687</v>
      </c>
      <c r="C13" s="33" t="s">
        <v>268</v>
      </c>
      <c r="D13" s="33" t="s">
        <v>265</v>
      </c>
      <c r="E13" s="65">
        <v>15</v>
      </c>
      <c r="F13" s="68">
        <v>42736</v>
      </c>
      <c r="G13" s="68">
        <v>43190</v>
      </c>
      <c r="H13" s="68" t="s">
        <v>615</v>
      </c>
      <c r="I13" s="65" t="s">
        <v>271</v>
      </c>
      <c r="J13" s="65" t="s">
        <v>128</v>
      </c>
      <c r="K13" s="65" t="s">
        <v>103</v>
      </c>
      <c r="L13" s="274"/>
      <c r="M13" s="79">
        <v>1789020</v>
      </c>
      <c r="N13" s="79">
        <f>M13*O12</f>
        <v>1162863</v>
      </c>
      <c r="O13" s="80">
        <v>0.65</v>
      </c>
      <c r="P13" s="79">
        <f>M13*Q13</f>
        <v>626157</v>
      </c>
      <c r="Q13" s="93">
        <v>0.35</v>
      </c>
    </row>
    <row r="14" spans="1:17" ht="109.95" customHeight="1" x14ac:dyDescent="0.25">
      <c r="A14" s="78">
        <v>8</v>
      </c>
      <c r="B14" s="69" t="s">
        <v>686</v>
      </c>
      <c r="C14" s="75" t="s">
        <v>269</v>
      </c>
      <c r="D14" s="38" t="s">
        <v>237</v>
      </c>
      <c r="E14" s="69">
        <v>15</v>
      </c>
      <c r="F14" s="70">
        <v>42736</v>
      </c>
      <c r="G14" s="70">
        <v>43190</v>
      </c>
      <c r="H14" s="70" t="s">
        <v>615</v>
      </c>
      <c r="I14" s="69" t="s">
        <v>270</v>
      </c>
      <c r="J14" s="69" t="s">
        <v>128</v>
      </c>
      <c r="K14" s="69" t="s">
        <v>103</v>
      </c>
      <c r="L14" s="274"/>
      <c r="M14" s="67">
        <v>541200</v>
      </c>
      <c r="N14" s="67">
        <f>M14*O14</f>
        <v>351780</v>
      </c>
      <c r="O14" s="66">
        <v>0.65</v>
      </c>
      <c r="P14" s="67">
        <f>M14*Q14</f>
        <v>189420</v>
      </c>
      <c r="Q14" s="76">
        <v>0.35</v>
      </c>
    </row>
    <row r="15" spans="1:17" ht="57.6" x14ac:dyDescent="0.25">
      <c r="A15" s="94">
        <v>9</v>
      </c>
      <c r="B15" s="69" t="s">
        <v>233</v>
      </c>
      <c r="C15" s="33" t="s">
        <v>272</v>
      </c>
      <c r="D15" s="33" t="s">
        <v>239</v>
      </c>
      <c r="E15" s="65">
        <v>18</v>
      </c>
      <c r="F15" s="68">
        <v>42736</v>
      </c>
      <c r="G15" s="68">
        <v>43281</v>
      </c>
      <c r="H15" s="68" t="s">
        <v>616</v>
      </c>
      <c r="I15" s="65" t="s">
        <v>693</v>
      </c>
      <c r="J15" s="65" t="s">
        <v>128</v>
      </c>
      <c r="K15" s="65" t="s">
        <v>242</v>
      </c>
      <c r="L15" s="274"/>
      <c r="M15" s="79">
        <v>585520</v>
      </c>
      <c r="N15" s="67">
        <f>M15*O15</f>
        <v>380588</v>
      </c>
      <c r="O15" s="80">
        <v>0.65</v>
      </c>
      <c r="P15" s="67">
        <f t="shared" ref="P15:P19" si="0">M15*Q15</f>
        <v>204932</v>
      </c>
      <c r="Q15" s="76">
        <v>0.35</v>
      </c>
    </row>
    <row r="16" spans="1:17" ht="105.6" customHeight="1" x14ac:dyDescent="0.25">
      <c r="A16" s="92">
        <v>10</v>
      </c>
      <c r="B16" s="69" t="s">
        <v>688</v>
      </c>
      <c r="C16" s="33" t="s">
        <v>274</v>
      </c>
      <c r="D16" s="33" t="s">
        <v>239</v>
      </c>
      <c r="E16" s="65">
        <v>12</v>
      </c>
      <c r="F16" s="68">
        <v>42735</v>
      </c>
      <c r="G16" s="68">
        <v>43099</v>
      </c>
      <c r="H16" s="68" t="s">
        <v>615</v>
      </c>
      <c r="I16" s="82" t="s">
        <v>273</v>
      </c>
      <c r="J16" s="65" t="s">
        <v>128</v>
      </c>
      <c r="K16" s="65" t="s">
        <v>242</v>
      </c>
      <c r="L16" s="274"/>
      <c r="M16" s="79">
        <v>148000</v>
      </c>
      <c r="N16" s="67">
        <f t="shared" ref="N16:N19" si="1">M16*O16</f>
        <v>96200</v>
      </c>
      <c r="O16" s="66">
        <v>0.65</v>
      </c>
      <c r="P16" s="67">
        <f t="shared" si="0"/>
        <v>51800</v>
      </c>
      <c r="Q16" s="76">
        <v>0.35</v>
      </c>
    </row>
    <row r="17" spans="1:17" ht="43.2" x14ac:dyDescent="0.25">
      <c r="A17" s="92">
        <v>11</v>
      </c>
      <c r="B17" s="65" t="s">
        <v>680</v>
      </c>
      <c r="C17" s="33" t="s">
        <v>675</v>
      </c>
      <c r="D17" s="33" t="s">
        <v>676</v>
      </c>
      <c r="E17" s="65">
        <v>36</v>
      </c>
      <c r="F17" s="68">
        <v>42005</v>
      </c>
      <c r="G17" s="68">
        <v>43100</v>
      </c>
      <c r="H17" s="68" t="s">
        <v>615</v>
      </c>
      <c r="I17" s="82" t="s">
        <v>677</v>
      </c>
      <c r="J17" s="65" t="s">
        <v>152</v>
      </c>
      <c r="K17" s="65" t="s">
        <v>160</v>
      </c>
      <c r="L17" s="274"/>
      <c r="M17" s="67">
        <v>224031</v>
      </c>
      <c r="N17" s="67">
        <f t="shared" si="1"/>
        <v>145620.15</v>
      </c>
      <c r="O17" s="66">
        <v>0.65</v>
      </c>
      <c r="P17" s="67">
        <f t="shared" si="0"/>
        <v>78410.849999999991</v>
      </c>
      <c r="Q17" s="76">
        <v>0.35</v>
      </c>
    </row>
    <row r="18" spans="1:17" ht="72" x14ac:dyDescent="0.25">
      <c r="A18" s="92">
        <v>12</v>
      </c>
      <c r="B18" s="65" t="s">
        <v>679</v>
      </c>
      <c r="C18" s="75" t="s">
        <v>678</v>
      </c>
      <c r="D18" s="38" t="s">
        <v>237</v>
      </c>
      <c r="E18" s="65">
        <v>33</v>
      </c>
      <c r="F18" s="68">
        <v>43191</v>
      </c>
      <c r="G18" s="68">
        <v>44196</v>
      </c>
      <c r="H18" s="125" t="s">
        <v>616</v>
      </c>
      <c r="I18" s="69" t="s">
        <v>270</v>
      </c>
      <c r="J18" s="69" t="s">
        <v>128</v>
      </c>
      <c r="K18" s="69" t="s">
        <v>103</v>
      </c>
      <c r="L18" s="222"/>
      <c r="M18" s="67">
        <v>1393000</v>
      </c>
      <c r="N18" s="67">
        <f t="shared" si="1"/>
        <v>905450</v>
      </c>
      <c r="O18" s="66">
        <v>0.65</v>
      </c>
      <c r="P18" s="67">
        <f t="shared" si="0"/>
        <v>487549.99999999994</v>
      </c>
      <c r="Q18" s="76">
        <v>0.35</v>
      </c>
    </row>
    <row r="19" spans="1:17" ht="57.6" x14ac:dyDescent="0.25">
      <c r="A19" s="128">
        <v>13</v>
      </c>
      <c r="B19" s="96" t="s">
        <v>233</v>
      </c>
      <c r="C19" s="129" t="s">
        <v>692</v>
      </c>
      <c r="D19" s="129" t="s">
        <v>239</v>
      </c>
      <c r="E19" s="122">
        <v>36</v>
      </c>
      <c r="F19" s="123">
        <v>43101</v>
      </c>
      <c r="G19" s="123">
        <v>44196</v>
      </c>
      <c r="H19" s="123" t="s">
        <v>616</v>
      </c>
      <c r="I19" s="122" t="s">
        <v>693</v>
      </c>
      <c r="J19" s="122" t="s">
        <v>128</v>
      </c>
      <c r="K19" s="122" t="s">
        <v>242</v>
      </c>
      <c r="L19" s="99"/>
      <c r="M19" s="100">
        <v>1527520</v>
      </c>
      <c r="N19" s="100">
        <f t="shared" si="1"/>
        <v>992888</v>
      </c>
      <c r="O19" s="101">
        <v>0.65</v>
      </c>
      <c r="P19" s="100">
        <f t="shared" si="0"/>
        <v>534632</v>
      </c>
      <c r="Q19" s="101">
        <v>0.35</v>
      </c>
    </row>
    <row r="20" spans="1:17" ht="43.2" x14ac:dyDescent="0.25">
      <c r="A20" s="97">
        <v>14</v>
      </c>
      <c r="B20" s="126" t="s">
        <v>725</v>
      </c>
      <c r="C20" s="98" t="s">
        <v>724</v>
      </c>
      <c r="D20" s="33" t="s">
        <v>727</v>
      </c>
      <c r="E20" s="126">
        <v>36</v>
      </c>
      <c r="F20" s="125">
        <v>43101</v>
      </c>
      <c r="G20" s="125">
        <v>44196</v>
      </c>
      <c r="H20" s="125" t="s">
        <v>616</v>
      </c>
      <c r="I20" s="124" t="s">
        <v>677</v>
      </c>
      <c r="J20" s="121" t="s">
        <v>152</v>
      </c>
      <c r="K20" s="121" t="s">
        <v>160</v>
      </c>
      <c r="L20" s="130"/>
      <c r="M20" s="35">
        <v>472800</v>
      </c>
      <c r="N20" s="35">
        <v>307320</v>
      </c>
      <c r="O20" s="108">
        <v>0.65</v>
      </c>
      <c r="P20" s="35">
        <v>165480</v>
      </c>
      <c r="Q20" s="108">
        <v>0.35</v>
      </c>
    </row>
    <row r="21" spans="1:17" ht="90" customHeight="1" x14ac:dyDescent="0.25">
      <c r="A21" s="97">
        <v>15</v>
      </c>
      <c r="B21" s="126" t="s">
        <v>729</v>
      </c>
      <c r="C21" s="98" t="s">
        <v>726</v>
      </c>
      <c r="D21" s="33" t="s">
        <v>728</v>
      </c>
      <c r="E21" s="126">
        <v>36</v>
      </c>
      <c r="F21" s="125">
        <v>43101</v>
      </c>
      <c r="G21" s="125">
        <v>44196</v>
      </c>
      <c r="H21" s="125" t="s">
        <v>616</v>
      </c>
      <c r="I21" s="124" t="s">
        <v>273</v>
      </c>
      <c r="J21" s="126" t="s">
        <v>128</v>
      </c>
      <c r="K21" s="126" t="s">
        <v>242</v>
      </c>
      <c r="L21" s="130"/>
      <c r="M21" s="35">
        <v>824780</v>
      </c>
      <c r="N21" s="35">
        <v>536107</v>
      </c>
      <c r="O21" s="108">
        <v>0.65</v>
      </c>
      <c r="P21" s="35">
        <v>288673</v>
      </c>
      <c r="Q21" s="108">
        <v>0.35</v>
      </c>
    </row>
    <row r="22" spans="1:17" ht="137.25" customHeight="1" x14ac:dyDescent="0.25">
      <c r="A22" s="146">
        <v>16</v>
      </c>
      <c r="B22" s="183" t="s">
        <v>776</v>
      </c>
      <c r="C22" s="33" t="s">
        <v>777</v>
      </c>
      <c r="D22" s="33" t="s">
        <v>234</v>
      </c>
      <c r="E22" s="147">
        <v>33</v>
      </c>
      <c r="F22" s="140">
        <v>43191</v>
      </c>
      <c r="G22" s="140">
        <v>44196</v>
      </c>
      <c r="H22" s="142" t="s">
        <v>616</v>
      </c>
      <c r="I22" s="141" t="s">
        <v>271</v>
      </c>
      <c r="J22" s="141" t="s">
        <v>128</v>
      </c>
      <c r="K22" s="141" t="s">
        <v>103</v>
      </c>
      <c r="L22" s="148"/>
      <c r="M22" s="100">
        <v>5962636</v>
      </c>
      <c r="N22" s="100">
        <v>3875713.4</v>
      </c>
      <c r="O22" s="101">
        <v>0.65</v>
      </c>
      <c r="P22" s="100">
        <v>2086922.6</v>
      </c>
      <c r="Q22" s="149">
        <v>0.35</v>
      </c>
    </row>
    <row r="23" spans="1:17" ht="15" thickBot="1" x14ac:dyDescent="0.35">
      <c r="A23" s="341" t="s">
        <v>246</v>
      </c>
      <c r="B23" s="342"/>
      <c r="C23" s="342"/>
      <c r="D23" s="342"/>
      <c r="E23" s="342"/>
      <c r="F23" s="342"/>
      <c r="G23" s="342"/>
      <c r="H23" s="342"/>
      <c r="I23" s="342"/>
      <c r="J23" s="342"/>
      <c r="K23" s="343"/>
      <c r="L23" s="29"/>
      <c r="M23" s="36">
        <f>SUM(M7:M22)</f>
        <v>16810040</v>
      </c>
      <c r="N23" s="36">
        <f>SUM(N7:N22)</f>
        <v>10926526</v>
      </c>
      <c r="O23" s="36" t="s">
        <v>233</v>
      </c>
      <c r="P23" s="36">
        <f>SUM(P7:P22)</f>
        <v>5883514</v>
      </c>
      <c r="Q23" s="95" t="s">
        <v>233</v>
      </c>
    </row>
    <row r="24" spans="1:17" x14ac:dyDescent="0.25">
      <c r="M24" s="24"/>
    </row>
    <row r="25" spans="1:17" x14ac:dyDescent="0.25">
      <c r="A25" s="267" t="s">
        <v>723</v>
      </c>
      <c r="B25" s="268"/>
      <c r="C25" s="268"/>
      <c r="D25" s="268"/>
      <c r="E25" s="268"/>
      <c r="F25" s="268"/>
      <c r="G25" s="268"/>
      <c r="H25" s="268"/>
      <c r="I25" s="268"/>
      <c r="J25" s="268"/>
      <c r="K25" s="268"/>
      <c r="L25" s="268"/>
      <c r="M25" s="268"/>
      <c r="N25" s="268"/>
      <c r="O25" s="268"/>
      <c r="P25" s="268"/>
      <c r="Q25" s="268"/>
    </row>
    <row r="26" spans="1:17" x14ac:dyDescent="0.25">
      <c r="A26" s="268"/>
      <c r="B26" s="268"/>
      <c r="C26" s="268"/>
      <c r="D26" s="268"/>
      <c r="E26" s="268"/>
      <c r="F26" s="268"/>
      <c r="G26" s="268"/>
      <c r="H26" s="268"/>
      <c r="I26" s="268"/>
      <c r="J26" s="268"/>
      <c r="K26" s="268"/>
      <c r="L26" s="268"/>
      <c r="M26" s="268"/>
      <c r="N26" s="268"/>
      <c r="O26" s="268"/>
      <c r="P26" s="268"/>
      <c r="Q26" s="268"/>
    </row>
    <row r="39" spans="16:16" x14ac:dyDescent="0.25">
      <c r="P39" s="24"/>
    </row>
  </sheetData>
  <autoFilter ref="A1:Q23"/>
  <mergeCells count="17">
    <mergeCell ref="L7:L18"/>
    <mergeCell ref="A6:Q6"/>
    <mergeCell ref="A23:K23"/>
    <mergeCell ref="A25:Q26"/>
    <mergeCell ref="G1:G2"/>
    <mergeCell ref="I1:I2"/>
    <mergeCell ref="J1:J2"/>
    <mergeCell ref="K1:K2"/>
    <mergeCell ref="L1:L2"/>
    <mergeCell ref="M1:Q1"/>
    <mergeCell ref="A1:A2"/>
    <mergeCell ref="B1:B2"/>
    <mergeCell ref="C1:C2"/>
    <mergeCell ref="D1:D2"/>
    <mergeCell ref="E1:E2"/>
    <mergeCell ref="F1:F2"/>
    <mergeCell ref="H1:H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2020-10-26T08:23:21Z</dcterms:modified>
</cp:coreProperties>
</file>